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3 &amp; 64 Au-Ag ore CRMs JN2060\DataPacks\"/>
    </mc:Choice>
  </mc:AlternateContent>
  <xr:revisionPtr revIDLastSave="0" documentId="13_ncr:1_{90EE4C72-0F4F-41FF-A796-66BAED003354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Grav)" sheetId="47897" r:id="rId8"/>
    <sheet name="4-Acid" sheetId="47898" r:id="rId9"/>
    <sheet name="Aqua Regia" sheetId="47899" r:id="rId10"/>
    <sheet name="IRC" sheetId="47900" r:id="rId11"/>
    <sheet name="Fusion XRF" sheetId="47901" r:id="rId12"/>
    <sheet name="Thermograv" sheetId="47902" r:id="rId13"/>
    <sheet name="Laser Ablation" sheetId="47903" r:id="rId14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47895" l="1"/>
  <c r="I22" i="47895"/>
  <c r="I23" i="47895"/>
  <c r="H21" i="47895"/>
  <c r="I24" i="47895" l="1"/>
  <c r="I25" i="47895" s="1"/>
  <c r="J4" i="47895"/>
  <c r="J8" i="47895"/>
  <c r="J15" i="47895" l="1"/>
  <c r="J22" i="47895" s="1"/>
  <c r="J16" i="47895"/>
  <c r="J19" i="47895"/>
  <c r="J18" i="47895"/>
  <c r="J12" i="47895"/>
  <c r="J17" i="47895"/>
  <c r="J14" i="47895"/>
  <c r="J13" i="47895"/>
  <c r="J11" i="47895"/>
  <c r="J10" i="47895"/>
  <c r="J6" i="47895"/>
  <c r="J20" i="47895"/>
  <c r="J3" i="47895"/>
  <c r="J7" i="47895"/>
  <c r="J5" i="47895"/>
  <c r="J9" i="47895"/>
  <c r="J23" i="47895" l="1"/>
  <c r="J24" i="47895" s="1"/>
  <c r="J21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29" authorId="0" shapeId="0" xr:uid="{F14437FC-1F66-4E91-AB75-9E19AF966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26F664-17F8-4CDF-A41A-6A79FE24F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" authorId="0" shapeId="0" xr:uid="{C3CAE0BF-46F3-4547-A9E3-56AB6149C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EA317E-2091-4121-9A40-3BA5676B0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4E85662-6CAF-46EA-9A47-F9E33B045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4B162F4-6744-4389-9DAA-DD445C2B8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6ED1380-4725-4EBB-AA5F-3F32FF8D1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D8DD2C6-95C7-4915-8DA1-E1A89AC27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8C457B7-70E8-4468-98F6-FB5D95D79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5D9E8B3-F7C9-42FA-BCC8-B43297D6D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645A685-FEFF-47AB-89DA-71875252D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08400E9-DBF3-49E3-9F83-6F882E941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40A6DE2-4019-471C-A77E-B9E3FB474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13A8413-8198-49C5-9E21-32E5BE24B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199ACAE-B616-4A09-A0A7-EB90E7A8C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1C68418-8A5F-43B9-8DAE-75F9D3577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CC364C8-B71E-4649-87EA-BB4F6C202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281E31A-CE04-45DE-8F6D-DB52902DA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85ACB55-EC12-4FE0-A004-9A717F0F7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2EEA307-1CC6-49C6-A21C-A88264D87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D2402C9-7A37-4926-9F85-0245009BE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12915AB-B2AA-4CCA-A521-6CD2FA8B5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0C02F7B-59B6-4168-8F79-7F64F1FAC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88765E0-8FB5-48AE-B670-66B43E41A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8A722DF-0A2F-4466-8F8E-125CEE95B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07372BC-5344-4CCD-8D52-D97F260A7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08425D9-0AB2-48FA-9792-6D902C104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523DFF6-BFA3-4AB3-B80F-413F4C469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194F80B-9AFA-462D-B423-3776670D6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2E66515-A435-44B6-A9E6-8B186ECD2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C1C455B-E939-4DFF-8A0D-9E5830161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5651AAC-5443-43FF-A211-61796A32E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7F751D7-475F-4A0F-A477-CE5924131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45B0A9A-EA0C-434B-93C3-38D10A50B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CCB48CA-75C4-47BB-BA9F-916E3E761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C36CFBB-1FDF-42D0-B269-51DF6E5EE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51836977-8D1A-4B0B-920C-349248886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F4048B5-A8A8-41A9-8860-09538A01A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FEF7691-A68C-47E7-878E-578DEF5D3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743FBCC-433B-43E2-9EA8-E9E400D8E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21A5062-8BE1-4574-A993-C559134BE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6C6EB16-0A46-4E4F-86FE-0650DCB3F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A09E7B8-41B9-4464-A3B0-2F3DD9070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9F1AB33-F757-42AA-A45D-A4FA67700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34846AF-1AF5-4468-8B05-0441330D7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6052D9C-2058-4EC2-ADD7-493A9B872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22ACD77-7906-4626-BD6C-E6987F8A7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9E311F5-116D-4E7C-AF01-01C26A675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55DDCF30-A04A-40A3-8AE7-DCDA15619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16F8EB1-EE45-440D-BCFF-EDBAD5EAC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D0988976-57DB-4EE7-A4D1-D275D6774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1094D295-A702-4629-A767-7B0CFD17C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FE31AF7-BD2A-4107-AD0B-8BFAB7BFA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8F934A1-D23F-4BBE-A24D-8A879173E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485A890-C9E7-403D-AD55-DA0890AA7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55587B2-6E79-45E7-860B-BD94CBDA9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9FF819CC-F422-4E57-968E-E9A6B5270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81FA9E0-D484-4BDD-8F52-F899F1C87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8AE40AF-A4EB-4425-A3FF-87BD1A6C9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6FB46E50-F6C2-4482-9713-61FF08863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DB083C0-0146-4222-8B4E-A23C204E5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29136967-6DD8-4AFC-96BB-4D313EB67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521A6A34-C85B-456C-ADB0-CE65EB2C4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7E8B877-71C1-49F3-9C80-079F4BFF6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17313E7-23FF-4062-83A9-282DC149F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80B2B2E-7C51-4364-874F-C00EEF34A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D96404A-DF13-41CC-88E2-246FE8AC6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9E2864B-E54D-41F1-BDB3-286182787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F91C594-AB7A-4E47-833A-C898C2641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F2A746B-C8C2-4A6D-B196-D4DFD9A78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C8D4412-4F45-4830-B9A9-F9B0D042A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EF4B397-CFA6-4C19-AD5A-239DD7FB6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5C6BE1B-A392-4E1E-8BB4-E1D3F4C27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06D75A4-A8E1-43A9-8CB3-A82EEF302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83B92D0-F1EE-4901-913D-EEAAC8A4B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BE7DABB-9C57-4F7F-B9B3-70B33D0B9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B5F5CBB-6BD1-4C19-9984-51F20D198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DF972FB-F4C6-49DD-81D9-4BEBF2D62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129F824-A0AB-4FA4-9DB3-0D2C520BF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A09F382-1011-4894-A7F3-C27D1D06D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58E9825-D3FF-45D3-B889-52851FE74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56A4F3F-AAF1-4935-8D82-E979E46E1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D2650E8-C05D-4F32-99B9-372D97181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4FD8201-F351-41CE-B40F-AE024C86C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5B6787D-4895-4928-A07A-FA0F2EA2C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E314EE8-6245-4AA2-8867-D8D547828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72D0B71-EE00-4849-B66E-82036C131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0E3853D-AB1B-43B1-B879-22E43A630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3F8B5E6-6062-46CD-880F-85E269507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6BDCE27-1BC5-405A-AEF8-6733C6873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67126C5-4F07-4DA3-B7BD-2EB4C3311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181E31C1-959C-4630-A6F9-BF3C69068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411D609-1C2E-4547-8265-AF2F31AD0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A8552CA5-F5C3-4753-92AD-A1A67DB0F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2448B9AD-1CC7-4EE7-AAA7-3453310BA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7B93ADC-030F-4714-9C98-FD8282E5A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4954C58-3688-4F4F-8B45-DEB25F26C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5F98E33-1F0E-4EC7-8DE5-1F1C86A76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AE85870-5670-49B2-9C72-514E29C83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400FA3F-C693-4936-B020-CDFD38213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F6C6688-543E-4D6B-9085-253D619A3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97CF840-7102-4683-B725-BFEAF24DB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857151F-06E3-4917-9126-3D9374B29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4080736-B84B-4EAA-A7AB-3DB4D73B9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46A202D0-AEE4-4A2D-8432-6BF707697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D17ABADD-5859-47A3-94F5-F544A2B6B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C906F1B-F92B-40FA-8A02-173BF2846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0C13E44-5F0B-410B-9143-2FD4EF068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9355568-5F00-470B-9A10-374660EA1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1B5A69F-A3D4-4248-9811-5CE60F4F6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C7E6B88-130B-42F9-A944-4D8DB1C6F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8F8245E-1E6F-4AD4-BA97-8615F6369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D174C10-FCDA-459A-9007-7648FC532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65C724C-966A-4B2D-A455-F34C7587B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3EF1FB3-48EE-4DE5-A9E4-0B255F83C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2840D2A-A951-41AE-AA8E-6E24567BC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DD666A0-4FA7-4444-A5D7-41179EBB4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135A733-293E-41B7-918C-A02D75620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DED4203-F522-4F3C-9166-63F948016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47B2A51-848F-40AD-8FA2-83ADC8D07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9CF61C0-8C50-48EB-BC92-9991ECEE1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135556-5C2A-4B4F-B88F-D83C53442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D8C77DE-E2DD-4C9D-8DE4-2AAE33B08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E02668A-C2F0-4F35-A9AD-3DB0D1816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FABD63A-94C5-41B6-BE34-462D4DBE0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2642D33-D984-462F-8B26-5E7BEB5A0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7FBB006-FEE5-49B1-9D7A-C86ECD5A7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69D343A-CE95-4DA3-9390-79B2C6BDB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EA3E043-4E97-4244-9F10-12A5ECE18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64FE283-60AB-4D98-AA33-6AE4FDBAE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67CEF0D-62C6-46AA-812B-7B7FFA8F7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3E22166-CCD6-4536-A9A5-691DA83C5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417EF1E-F0F4-4901-9B65-6ED2C325D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38A9368-25D5-4252-926C-598583505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F6B6A26-1CA9-416B-98DE-325821FC6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2C93308-1D1E-45FE-9D62-55342B837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AA7FE5A-F367-4F4A-A58F-A17BB5226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CA111BF-AFB6-4639-A60A-65A8B9205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A329EA5-9972-444B-BCEF-C291799A3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72F724A-0FB5-454A-9303-4CB5984B5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DE803FF-A07F-4D15-B491-1957FB603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E7005FD-E990-4D39-8A1A-11532611F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F44BAF0-93CA-4292-B77F-191AA591C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39D58B2-734E-49AB-A677-2D77FDF1A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88D1C5D-50B0-4F06-B0AD-43E4F7EE0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3AD1BD7-CC32-48FE-BD96-F0A8F580A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B0242C4-643E-440D-AF39-0E2B9BB3C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A167AF8-6124-4F33-BE04-1AFFC369D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42245D9-3061-4692-B7F0-26C86C5FA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726EE56-39D8-4237-AA9F-D568BCA39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6F90C1D-23DB-44F8-BEBD-203C4FE5A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7BBAA10-6C35-4370-AC68-C85663F5E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D69A7F6-4144-4400-B290-296BFC487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82A2919-094A-4163-9EE5-6DE126450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DC0B6B9-B359-44D2-83DB-86D9A0A1E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F7C1ECC-6F1E-4616-973B-CDE1AF754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169884A-F9B5-4C83-B1D2-88510F8A6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931026E-99E0-406C-A706-D70A7997A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76BF5AB-D893-4930-93D4-EC89673EF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A0569B9-0A90-42C8-803C-9432C9181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749CB54-B100-4E94-B44F-460775333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D8D7F08-4985-4896-B404-FDEC81461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538103F-2C2A-4192-9766-F861C1E34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A643A19-E2D8-466D-96B2-F3AB750B6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B20FF33B-2864-47CE-ABE3-6800E610C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27A9777-D70D-4EC5-A07C-50B406C2A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F2E4718-4B72-4BC6-B3C9-2670F3C5B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5D178DD-BDA4-40C0-865F-45FA6F82A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051F88C-2D3F-4206-BCA2-E27C72CEB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ACE57A1-B073-4C04-8598-B7FF9F442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8F80DD9-922D-4823-A905-11B2F82D5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AA5510F8-40BD-4960-A52B-DEC164652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D446B4C4-2CB0-42E1-9FA0-755BAA4F9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701E30C-6082-4F6D-83A5-A7AB76898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<sst xmlns="http://schemas.openxmlformats.org/spreadsheetml/2006/main" count="4079" uniqueCount="437">
  <si>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</si>
  <si>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</si>
  <si>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</si>
  <si>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</si>
  <si>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</si>
  <si>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</si>
  <si>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</si>
  <si>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</si>
  <si>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</si>
  <si>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</si>
  <si>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</si>
  <si>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</si>
  <si>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</si>
  <si>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</si>
  <si>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</si>
  <si>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</si>
  <si>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</si>
  <si>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</si>
  <si>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</si>
  <si>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</si>
  <si>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</si>
  <si>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</si>
  <si>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</si>
  <si>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</si>
  <si>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</si>
  <si>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</si>
  <si>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</si>
  <si>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</si>
  <si>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</si>
  <si>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</si>
  <si>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</si>
  <si>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</si>
  <si>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</si>
  <si>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</si>
  <si>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</si>
  <si>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</si>
  <si>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</si>
  <si>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</si>
  <si>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</si>
  <si>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</si>
  <si>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</si>
  <si>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</si>
  <si>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</si>
  <si>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</si>
  <si>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</si>
  <si>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</si>
  <si>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</si>
  <si>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</si>
  <si>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</si>
  <si>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</si>
  <si>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</si>
  <si>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</si>
  <si>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</si>
  <si>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</si>
  <si>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</si>
  <si>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</si>
  <si>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</si>
  <si>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</si>
  <si>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</si>
  <si>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</si>
  <si>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</si>
  <si>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</si>
  <si>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</si>
  <si>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</si>
  <si>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</si>
  <si>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</si>
  <si>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</si>
  <si>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</si>
  <si>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</si>
  <si>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</si>
  <si>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</si>
  <si>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</si>
  <si>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</si>
  <si>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</si>
  <si>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</si>
  <si>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</si>
  <si>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</si>
  <si>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</si>
  <si>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</si>
  <si>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</si>
  <si>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</si>
  <si>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</si>
  <si>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</si>
  <si>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</si>
  <si>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</si>
  <si>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</si>
  <si>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</si>
  <si>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</si>
  <si>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</si>
  <si>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</si>
  <si>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</si>
  <si>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</si>
  <si>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Au</t>
  </si>
  <si>
    <t>BF*XRF</t>
  </si>
  <si>
    <t>IRC</t>
  </si>
  <si>
    <t>CaO</t>
  </si>
  <si>
    <t>&lt; 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</si>
  <si>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</si>
  <si>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</si>
  <si>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</si>
  <si>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</si>
  <si>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</si>
  <si>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</si>
  <si>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</si>
  <si>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</si>
  <si>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</si>
  <si>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</si>
  <si>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</si>
  <si>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</si>
  <si>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</si>
  <si>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</si>
  <si>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</si>
  <si>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</si>
  <si>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</si>
  <si>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</si>
  <si>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</si>
  <si>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</si>
  <si>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</si>
  <si>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</si>
  <si>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</si>
  <si>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</si>
  <si>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</si>
  <si>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</si>
  <si>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</si>
  <si>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4-Acid Digestion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</si>
  <si>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</si>
  <si>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</si>
  <si>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</si>
  <si>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</si>
  <si>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</si>
  <si>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</si>
  <si>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</si>
  <si>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</si>
  <si>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</si>
  <si>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</si>
  <si>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</si>
  <si>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</si>
  <si>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</si>
  <si>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</si>
  <si>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</si>
  <si>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</si>
  <si>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</si>
  <si>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</si>
  <si>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</si>
  <si>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</si>
  <si>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</si>
  <si>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</si>
  <si>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Laser Ablation ICP-MS</t>
  </si>
  <si>
    <t>&lt; 0.05</t>
  </si>
  <si>
    <t>Pb Fire Assay (Grav)</t>
  </si>
  <si>
    <t>Ag, ppm</t>
  </si>
  <si>
    <t>Au, ppm</t>
  </si>
  <si>
    <t>Lab</t>
  </si>
  <si>
    <t>No</t>
  </si>
  <si>
    <t>00</t>
  </si>
  <si>
    <t>2.01</t>
  </si>
  <si>
    <t>2.02</t>
  </si>
  <si>
    <t>2.03</t>
  </si>
  <si>
    <t>2.10</t>
  </si>
  <si>
    <t>2.13</t>
  </si>
  <si>
    <t>2.15</t>
  </si>
  <si>
    <t>2.16</t>
  </si>
  <si>
    <t>2.18</t>
  </si>
  <si>
    <t>2.19</t>
  </si>
  <si>
    <t>2.20</t>
  </si>
  <si>
    <t>FA*AAS</t>
  </si>
  <si>
    <t>FA*OES</t>
  </si>
  <si>
    <t>0.085g</t>
  </si>
  <si>
    <t>N.A.</t>
  </si>
  <si>
    <t>NA</t>
  </si>
  <si>
    <t>---</t>
  </si>
  <si>
    <t>--</t>
  </si>
  <si>
    <t>Mean</t>
  </si>
  <si>
    <t>Median</t>
  </si>
  <si>
    <t>Std Dev.</t>
  </si>
  <si>
    <t>PDM3</t>
  </si>
  <si>
    <t>Z-Score (Absolute)</t>
  </si>
  <si>
    <t>Indicative</t>
  </si>
  <si>
    <t>2.05</t>
  </si>
  <si>
    <t>2.06</t>
  </si>
  <si>
    <t>2.07</t>
  </si>
  <si>
    <t>2.17</t>
  </si>
  <si>
    <t>FA*GRAV</t>
  </si>
  <si>
    <t>10g</t>
  </si>
  <si>
    <t>Results from laboratory 2.02 were removed due to their 100 ppm reading resolution.</t>
  </si>
  <si>
    <t>2.04</t>
  </si>
  <si>
    <t>2.08</t>
  </si>
  <si>
    <t>2.11</t>
  </si>
  <si>
    <t>2.12</t>
  </si>
  <si>
    <t>2.14</t>
  </si>
  <si>
    <t>40g</t>
  </si>
  <si>
    <t>Results from laboratory 2.16 were removed due to their 1 ppm reading resolution.</t>
  </si>
  <si>
    <t>2.09</t>
  </si>
  <si>
    <t>4A*AAS</t>
  </si>
  <si>
    <t>&gt; 100</t>
  </si>
  <si>
    <t>&gt; 150</t>
  </si>
  <si>
    <t>4A*MS</t>
  </si>
  <si>
    <t>AR*MS</t>
  </si>
  <si>
    <t>0.2g</t>
  </si>
  <si>
    <t>4.01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</si>
  <si>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</si>
  <si>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</si>
  <si>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</si>
  <si>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</si>
  <si>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</si>
  <si>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</si>
  <si>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</si>
  <si>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</si>
  <si>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</si>
  <si>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</si>
  <si>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</si>
  <si>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laser ablation with inductively coupled plasma mass spectroscopy</t>
  </si>
  <si>
    <t>aqua regia digestion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</si>
  <si>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</si>
  <si>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</si>
  <si>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</si>
  <si>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</si>
  <si>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</si>
  <si>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</si>
  <si>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</si>
  <si>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</si>
  <si>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Element Not Determined (Lab 2.20)</t>
  </si>
  <si>
    <t>Not Assayable reliablly for AAM (Lab 2.19)</t>
  </si>
  <si>
    <t>Not Applicable (Lab 2.02)</t>
  </si>
  <si>
    <t>Not Applicable (Lab 2.03)</t>
  </si>
  <si>
    <t>Not Applicable (Lab 2.16)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</si>
  <si>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</si>
  <si>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</si>
  <si>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</si>
  <si>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</si>
  <si>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</si>
  <si>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</si>
  <si>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</si>
  <si>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</si>
  <si>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Intertek, Perth, WA,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</si>
  <si>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</si>
  <si>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</si>
  <si>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</si>
  <si>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</si>
  <si>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</si>
  <si>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</si>
  <si>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t>SGS Lakefield Research Ltd, Lakefield, Ontario, Canada</t>
  </si>
  <si>
    <t>SGS Minerals, Santiago, Chile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</si>
  <si>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</si>
  <si>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</si>
  <si>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</si>
  <si>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</si>
  <si>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</si>
  <si>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</si>
  <si>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</si>
  <si>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</si>
  <si>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</si>
  <si>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</si>
  <si>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</si>
  <si>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Ag, Silver (ppm)</t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</si>
  <si>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</si>
  <si>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</si>
  <si>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64 (Indicative Value 15.95 ppm)</t>
  </si>
  <si>
    <t>Analytical results for Ag in OREAS 64 (Certified Value 665 ppm)</t>
  </si>
  <si>
    <t>Analytical results for Au in OREAS 64 (Certified Value 16 ppm)</t>
  </si>
  <si>
    <t>Analytical results for Ag in OREAS 64 (Certified Value 689 ppm)</t>
  </si>
  <si>
    <t>Analytical results for Al in OREAS 64 (Indicative Value 5.58 wt.%)</t>
  </si>
  <si>
    <t>Analytical results for As in OREAS 64 (Indicative Value 27.1 ppm)</t>
  </si>
  <si>
    <t>Analytical results for Ba in OREAS 64 (Indicative Value 1006 ppm)</t>
  </si>
  <si>
    <t>Analytical results for Be in OREAS 64 (Indicative Value 1.9 ppm)</t>
  </si>
  <si>
    <t>Analytical results for Bi in OREAS 64 (Indicative Value 0.19 ppm)</t>
  </si>
  <si>
    <t>Analytical results for Ca in OREAS 64 (Indicative Value 0.317 wt.%)</t>
  </si>
  <si>
    <t>Analytical results for Cd in OREAS 64 (Indicative Value 8.23 ppm)</t>
  </si>
  <si>
    <t>Analytical results for Ce in OREAS 64 (Indicative Value 67 ppm)</t>
  </si>
  <si>
    <t>Analytical results for Co in OREAS 64 (Indicative Value 2.7 ppm)</t>
  </si>
  <si>
    <t>Analytical results for Cr in OREAS 64 (Indicative Value 25.3 ppm)</t>
  </si>
  <si>
    <t>Analytical results for Cs in OREAS 64 (Indicative Value 5.9 ppm)</t>
  </si>
  <si>
    <t>Analytical results for Cu in OREAS 64 (Indicative Value 802 ppm)</t>
  </si>
  <si>
    <t>Analytical results for Dy in OREAS 64 (Indicative Value 4.44 ppm)</t>
  </si>
  <si>
    <t>Analytical results for Er in OREAS 64 (Indicative Value 2.37 ppm)</t>
  </si>
  <si>
    <t>Analytical results for Eu in OREAS 64 (Indicative Value 1.24 ppm)</t>
  </si>
  <si>
    <t>Analytical results for Fe in OREAS 64 (Indicative Value 2.68 wt.%)</t>
  </si>
  <si>
    <t>Analytical results for Ga in OREAS 64 (Indicative Value 14.3 ppm)</t>
  </si>
  <si>
    <t>Analytical results for Gd in OREAS 64 (Indicative Value 5.29 ppm)</t>
  </si>
  <si>
    <t>Analytical results for Ge in OREAS 64 (Indicative Value 0.27 ppm)</t>
  </si>
  <si>
    <t>Analytical results for Hf in OREAS 64 (Indicative Value 4 ppm)</t>
  </si>
  <si>
    <t>Analytical results for Ho in OREAS 64 (Indicative Value 0.8 ppm)</t>
  </si>
  <si>
    <t>Analytical results for In in OREAS 64 (Indicative Value 0.059 ppm)</t>
  </si>
  <si>
    <t>Analytical results for K in OREAS 64 (Indicative Value 3.94 wt.%)</t>
  </si>
  <si>
    <t>Analytical results for La in OREAS 64 (Indicative Value 32.6 ppm)</t>
  </si>
  <si>
    <t>Analytical results for Li in OREAS 64 (Indicative Value 45 ppm)</t>
  </si>
  <si>
    <t>Analytical results for Lu in OREAS 64 (Indicative Value 0.3 ppm)</t>
  </si>
  <si>
    <t>Analytical results for Mg in OREAS 64 (Indicative Value 0.188 wt.%)</t>
  </si>
  <si>
    <t>Analytical results for Mn in OREAS 64 (Indicative Value 0.023 wt.%)</t>
  </si>
  <si>
    <t>Analytical results for Mo in OREAS 64 (Indicative Value 23 ppm)</t>
  </si>
  <si>
    <t>Analytical results for Na in OREAS 64 (Indicative Value 0.585 wt.%)</t>
  </si>
  <si>
    <t>Analytical results for Nb in OREAS 64 (Indicative Value 11.4 ppm)</t>
  </si>
  <si>
    <t>Analytical results for Nd in OREAS 64 (Indicative Value 32.5 ppm)</t>
  </si>
  <si>
    <t>Analytical results for Ni in OREAS 64 (Indicative Value 8.65 ppm)</t>
  </si>
  <si>
    <t>Analytical results for P in OREAS 64 (Indicative Value 0.035 wt.%)</t>
  </si>
  <si>
    <t>Analytical results for Pb in OREAS 64 (Indicative Value 1989 ppm)</t>
  </si>
  <si>
    <t>Analytical results for Pr in OREAS 64 (Indicative Value 8.24 ppm)</t>
  </si>
  <si>
    <t>Analytical results for Rb in OREAS 64 (Indicative Value 230 ppm)</t>
  </si>
  <si>
    <t>Analytical results for Re in OREAS 64 (Indicative Value 0.02 ppm)</t>
  </si>
  <si>
    <t>Analytical results for S in OREAS 64 (Indicative Value 1.18 wt.%)</t>
  </si>
  <si>
    <t>Analytical results for Sb in OREAS 64 (Indicative Value 4.17 ppm)</t>
  </si>
  <si>
    <t>Analytical results for Sc in OREAS 64 (Indicative Value 8.02 ppm)</t>
  </si>
  <si>
    <t>Analytical results for Se in OREAS 64 (Indicative Value &lt; 1 ppm)</t>
  </si>
  <si>
    <t>Analytical results for Sm in OREAS 64 (Indicative Value 6.44 ppm)</t>
  </si>
  <si>
    <t>Analytical results for Sn in OREAS 64 (Indicative Value 2.43 ppm)</t>
  </si>
  <si>
    <t>Analytical results for Sr in OREAS 64 (Indicative Value 101 ppm)</t>
  </si>
  <si>
    <t>Analytical results for Ta in OREAS 64 (Indicative Value 0.71 ppm)</t>
  </si>
  <si>
    <t>Analytical results for Tb in OREAS 64 (Indicative Value 0.79 ppm)</t>
  </si>
  <si>
    <t>Analytical results for Te in OREAS 64 (Indicative Value 0.51 ppm)</t>
  </si>
  <si>
    <t>Analytical results for Th in OREAS 64 (Indicative Value 8.38 ppm)</t>
  </si>
  <si>
    <t>Analytical results for Ti in OREAS 64 (Indicative Value 0.201 wt.%)</t>
  </si>
  <si>
    <t>Analytical results for Tl in OREAS 64 (Indicative Value 2.51 ppm)</t>
  </si>
  <si>
    <t>Analytical results for Tm in OREAS 64 (Indicative Value 0.33 ppm)</t>
  </si>
  <si>
    <t>Analytical results for U in OREAS 64 (Indicative Value 2.58 ppm)</t>
  </si>
  <si>
    <t>Analytical results for V in OREAS 64 (Indicative Value 26 ppm)</t>
  </si>
  <si>
    <t>Analytical results for W in OREAS 64 (Indicative Value 6.93 ppm)</t>
  </si>
  <si>
    <t>Analytical results for Y in OREAS 64 (Indicative Value 22.2 ppm)</t>
  </si>
  <si>
    <t>Analytical results for Yb in OREAS 64 (Indicative Value 2.17 ppm)</t>
  </si>
  <si>
    <t>Analytical results for Zn in OREAS 64 (Indicative Value 2743 ppm)</t>
  </si>
  <si>
    <t>Analytical results for Zr in OREAS 64 (Indicative Value 143 ppm)</t>
  </si>
  <si>
    <t>Analytical results for Al in OREAS 64 (Indicative Value 0.908 wt.%)</t>
  </si>
  <si>
    <t>Analytical results for As in OREAS 64 (Indicative Value 25.6 ppm)</t>
  </si>
  <si>
    <t>Analytical results for Ba in OREAS 64 (Indicative Value 135 ppm)</t>
  </si>
  <si>
    <t>Analytical results for Be in OREAS 64 (Indicative Value 0.48 ppm)</t>
  </si>
  <si>
    <t>Analytical results for Bi in OREAS 64 (Indicative Value 0.14 ppm)</t>
  </si>
  <si>
    <t>Analytical results for Ca in OREAS 64 (Indicative Value 0.222 wt.%)</t>
  </si>
  <si>
    <t>Analytical results for Cd in OREAS 64 (Indicative Value 8.2 ppm)</t>
  </si>
  <si>
    <t>Analytical results for Ce in OREAS 64 (Indicative Value 45.5 ppm)</t>
  </si>
  <si>
    <t>Analytical results for Co in OREAS 64 (Indicative Value 2.72 ppm)</t>
  </si>
  <si>
    <t>Analytical results for Cr in OREAS 64 (Indicative Value 22.2 ppm)</t>
  </si>
  <si>
    <t>Analytical results for Cs in OREAS 64 (Indicative Value 1.42 ppm)</t>
  </si>
  <si>
    <t>Analytical results for Cu in OREAS 64 (Indicative Value 832 ppm)</t>
  </si>
  <si>
    <t>Analytical results for Fe in OREAS 64 (Indicative Value 2.42 wt.%)</t>
  </si>
  <si>
    <t>Analytical results for Ga in OREAS 64 (Indicative Value 4.04 ppm)</t>
  </si>
  <si>
    <t>Analytical results for Ge in OREAS 64 (Indicative Value 0.13 ppm)</t>
  </si>
  <si>
    <t>Analytical results for Hf in OREAS 64 (Indicative Value 1.03 ppm)</t>
  </si>
  <si>
    <t>Analytical results for In in OREAS 64 (Indicative Value 0.054 ppm)</t>
  </si>
  <si>
    <t>Analytical results for K in OREAS 64 (Indicative Value 0.393 wt.%)</t>
  </si>
  <si>
    <t>Analytical results for La in OREAS 64 (Indicative Value 21.2 ppm)</t>
  </si>
  <si>
    <t>Analytical results for Li in OREAS 64 (Indicative Value 17.8 ppm)</t>
  </si>
  <si>
    <t>Analytical results for Mg in OREAS 64 (Indicative Value 0.115 wt.%)</t>
  </si>
  <si>
    <t>Analytical results for Mn in OREAS 64 (Indicative Value 0.019 wt.%)</t>
  </si>
  <si>
    <t>Analytical results for Mo in OREAS 64 (Indicative Value 22.5 ppm)</t>
  </si>
  <si>
    <t>Analytical results for Na in OREAS 64 (Indicative Value 0.05 wt.%)</t>
  </si>
  <si>
    <t>Analytical results for Nb in OREAS 64 (Indicative Value 0.56 ppm)</t>
  </si>
  <si>
    <t>Analytical results for Ni in OREAS 64 (Indicative Value 8.38 ppm)</t>
  </si>
  <si>
    <t>Analytical results for P in OREAS 64 (Indicative Value 0.028 wt.%)</t>
  </si>
  <si>
    <t>Analytical results for Pb in OREAS 64 (Indicative Value 1973 ppm)</t>
  </si>
  <si>
    <t>Analytical results for Rb in OREAS 64 (Indicative Value 20.3 ppm)</t>
  </si>
  <si>
    <t>Analytical results for Re in OREAS 64 (Indicative Value 0.013 ppm)</t>
  </si>
  <si>
    <t>Analytical results for Sb in OREAS 64 (Indicative Value 1.57 ppm)</t>
  </si>
  <si>
    <t>Analytical results for Sc in OREAS 64 (Indicative Value 3.45 ppm)</t>
  </si>
  <si>
    <t>Analytical results for Se in OREAS 64 (Indicative Value 0.75 ppm)</t>
  </si>
  <si>
    <t>Analytical results for Sn in OREAS 64 (Indicative Value 1.2 ppm)</t>
  </si>
  <si>
    <t>Analytical results for Sr in OREAS 64 (Indicative Value 19.1 ppm)</t>
  </si>
  <si>
    <t>Analytical results for Ta in OREAS 64 (Indicative Value &lt; 0.01 ppm)</t>
  </si>
  <si>
    <t>Analytical results for Te in OREAS 64 (Indicative Value 0.42 ppm)</t>
  </si>
  <si>
    <t>Analytical results for Th in OREAS 64 (Indicative Value 5.48 ppm)</t>
  </si>
  <si>
    <t>Analytical results for Ti in OREAS 64 (Indicative Value 0.021 wt.%)</t>
  </si>
  <si>
    <t>Analytical results for Tl in OREAS 64 (Indicative Value 0.63 ppm)</t>
  </si>
  <si>
    <t>Analytical results for U in OREAS 64 (Indicative Value 1.4 ppm)</t>
  </si>
  <si>
    <t>Analytical results for V in OREAS 64 (Indicative Value 12.3 ppm)</t>
  </si>
  <si>
    <t>Analytical results for W in OREAS 64 (Indicative Value 2.43 ppm)</t>
  </si>
  <si>
    <t>Analytical results for Y in OREAS 64 (Indicative Value 11.9 ppm)</t>
  </si>
  <si>
    <t>Analytical results for Zn in OREAS 64 (Indicative Value 2726 ppm)</t>
  </si>
  <si>
    <t>Analytical results for Zr in OREAS 64 (Indicative Value 43.4 ppm)</t>
  </si>
  <si>
    <t>Analytical results for C in OREAS 64 (Indicative Value 0.05 wt.%)</t>
  </si>
  <si>
    <t>Analytical results for S in OREAS 64 (Indicative Value 1.14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</si>
  <si>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64 (Indicative Value 10.64 wt.%)</t>
    </r>
  </si>
  <si>
    <t>Analytical results for CaO in OREAS 64 (Indicative Value 0.465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</si>
  <si>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64 (Indicative Value 3.95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</si>
  <si>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64 (Indicative Value 4.88 wt.%)</t>
    </r>
  </si>
  <si>
    <t>Analytical results for MgO in OREAS 64 (Indicative Value 0.34 wt.%)</t>
  </si>
  <si>
    <t>Analytical results for MnO in OREAS 64 (Indicative Value 0.025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</si>
  <si>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64 (Indicative Value 0.88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</si>
  <si>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64 (Indicative Value 0.077 wt.%)</t>
    </r>
  </si>
  <si>
    <t>Analytical results for S in OREAS 64 (Indicative Value 1.23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</si>
  <si>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64 (Indicative Value 75.48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</si>
  <si>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64 (Indicative Value 0.33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</si>
  <si>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64 (Indicative Value 2.14 wt.%)</t>
    </r>
  </si>
  <si>
    <t>Analytical results for Ag in OREAS 64 (Indicative Value 704 ppm)</t>
  </si>
  <si>
    <t>Analytical results for As in OREAS 64 (Indicative Value 25.3 ppm)</t>
  </si>
  <si>
    <t>Analytical results for Ba in OREAS 64 (Indicative Value 1040 ppm)</t>
  </si>
  <si>
    <t>Analytical results for Be in OREAS 64 (Indicative Value 2 ppm)</t>
  </si>
  <si>
    <t>Analytical results for Bi in OREAS 64 (Indicative Value 0.2 ppm)</t>
  </si>
  <si>
    <t>Analytical results for Cd in OREAS 64 (Indicative Value 9.25 ppm)</t>
  </si>
  <si>
    <t>Analytical results for Ce in OREAS 64 (Indicative Value 65 ppm)</t>
  </si>
  <si>
    <t>Analytical results for Co in OREAS 64 (Indicative Value 3.1 ppm)</t>
  </si>
  <si>
    <t>Analytical results for Cr in OREAS 64 (Indicative Value 25 ppm)</t>
  </si>
  <si>
    <t>Analytical results for Cs in OREAS 64 (Indicative Value 5.34 ppm)</t>
  </si>
  <si>
    <t>Analytical results for Cu in OREAS 64 (Indicative Value 803 ppm)</t>
  </si>
  <si>
    <t>Analytical results for Dy in OREAS 64 (Indicative Value 4.28 ppm)</t>
  </si>
  <si>
    <t>Analytical results for Er in OREAS 64 (Indicative Value 2.32 ppm)</t>
  </si>
  <si>
    <t>Analytical results for Eu in OREAS 64 (Indicative Value 1.2 ppm)</t>
  </si>
  <si>
    <t>Analytical results for Ga in OREAS 64 (Indicative Value 13.5 ppm)</t>
  </si>
  <si>
    <t>Analytical results for Gd in OREAS 64 (Indicative Value 5.09 ppm)</t>
  </si>
  <si>
    <t>Analytical results for Ge in OREAS 64 (Indicative Value 1.13 ppm)</t>
  </si>
  <si>
    <t>Analytical results for Hf in OREAS 64 (Indicative Value 5.49 ppm)</t>
  </si>
  <si>
    <t>Analytical results for Ho in OREAS 64 (Indicative Value 0.84 ppm)</t>
  </si>
  <si>
    <t>Analytical results for In in OREAS 64 (Indicative Value &lt; 0.05 ppm)</t>
  </si>
  <si>
    <t>Analytical results for La in OREAS 64 (Indicative Value 32.4 ppm)</t>
  </si>
  <si>
    <t>Analytical results for Lu in OREAS 64 (Indicative Value 0.32 ppm)</t>
  </si>
  <si>
    <t>Analytical results for Mn in OREAS 64 (Indicative Value 0.024 wt.%)</t>
  </si>
  <si>
    <t>Analytical results for Mo in OREAS 64 (Indicative Value 21.8 ppm)</t>
  </si>
  <si>
    <t>Analytical results for Nd in OREAS 64 (Indicative Value 31.4 ppm)</t>
  </si>
  <si>
    <t>Analytical results for Ni in OREAS 64 (Indicative Value 10 ppm)</t>
  </si>
  <si>
    <t>Analytical results for Pb in OREAS 64 (Indicative Value 1800 ppm)</t>
  </si>
  <si>
    <t>Analytical results for Pr in OREAS 64 (Indicative Value 8.25 ppm)</t>
  </si>
  <si>
    <t>Analytical results for Rb in OREAS 64 (Indicative Value 192 ppm)</t>
  </si>
  <si>
    <t>Analytical results for Re in OREAS 64 (Indicative Value &lt; 0.01 ppm)</t>
  </si>
  <si>
    <t>Analytical results for Sb in OREAS 64 (Indicative Value 4.15 ppm)</t>
  </si>
  <si>
    <t>Analytical results for Sc in OREAS 64 (Indicative Value 6.75 ppm)</t>
  </si>
  <si>
    <t>Analytical results for Sm in OREAS 64 (Indicative Value 6.25 ppm)</t>
  </si>
  <si>
    <t>Analytical results for Sn in OREAS 64 (Indicative Value 2.8 ppm)</t>
  </si>
  <si>
    <t>Analytical results for Sr in OREAS 64 (Indicative Value 99 ppm)</t>
  </si>
  <si>
    <t>Analytical results for Ta in OREAS 64 (Indicative Value 0.86 ppm)</t>
  </si>
  <si>
    <t>Analytical results for Tb in OREAS 64 (Indicative Value 0.76 ppm)</t>
  </si>
  <si>
    <t>Analytical results for Te in OREAS 64 (Indicative Value 0.6 ppm)</t>
  </si>
  <si>
    <t>Analytical results for Th in OREAS 64 (Indicative Value 7.98 ppm)</t>
  </si>
  <si>
    <t>Analytical results for Ti in OREAS 64 (Indicative Value 0.205 wt.%)</t>
  </si>
  <si>
    <t>Analytical results for Tl in OREAS 64 (Indicative Value 2.4 ppm)</t>
  </si>
  <si>
    <t>Analytical results for U in OREAS 64 (Indicative Value 2.6 ppm)</t>
  </si>
  <si>
    <t>Analytical results for V in OREAS 64 (Indicative Value 27.2 ppm)</t>
  </si>
  <si>
    <t>Analytical results for W in OREAS 64 (Indicative Value 6.5 ppm)</t>
  </si>
  <si>
    <t>Analytical results for Y in OREAS 64 (Indicative Value 23.1 ppm)</t>
  </si>
  <si>
    <t>Analytical results for Yb in OREAS 64 (Indicative Value 2.22 ppm)</t>
  </si>
  <si>
    <t>Analytical results for Zn in OREAS 64 (Indicative Value 2625 ppm)</t>
  </si>
  <si>
    <t>Analytical results for Zr in OREAS 64 (Indicative Value 211 ppm)</t>
  </si>
  <si>
    <t/>
  </si>
  <si>
    <t>Table 5. Participating Laboratory List used for OREAS 64</t>
  </si>
  <si>
    <t>Table 4. Abbreviations used for OREAS 64</t>
  </si>
  <si>
    <t>Table 3. Certified Values and Performance Gates for OREAS 64</t>
  </si>
  <si>
    <t>Table 2. Indicative Values for OREAS 64</t>
  </si>
  <si>
    <t>Table 1. Certified Values, Expanded Uncertainty and Tolerance Limits for OREAS 64</t>
  </si>
  <si>
    <t>SI unit equivalents: ppm (parts per million; 1 x 10-⁶) ≡ mg/kg</t>
  </si>
  <si>
    <t>SI unit equivalents: ppm (parts per million; 1 x 10-⁶) ≡ mg/kg; wt.% (weight per cent) ≡ % (mass fraction)</t>
  </si>
  <si>
    <t>ORE - Lab-Upscaled RSD Results for CRM: OREAS 64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</si>
</sst>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&quot;g&quot;"/>
    <numFmt numFmtId="167" formatCode="0.0&quot;g&quot;"/>
    <numFmt numFmtId="168" formatCode="0.00000"/>
    <numFmt numFmtId="169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69" fontId="3" fillId="34" borderId="0" xfId="48" applyNumberFormat="1" applyFont="1" applyFill="1" applyBorder="1" applyAlignment="1">
      <alignment vertical="center"/>
    </xf>
    <xf numFmtId="169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" fontId="6" fillId="29" borderId="18" xfId="0" applyNumberFormat="1" applyFont="1" applyFill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" fontId="38" fillId="0" borderId="16" xfId="0" applyNumberFormat="1" applyFont="1" applyBorder="1" applyAlignment="1">
      <alignment horizontal="center" vertical="center"/>
    </xf>
    <xf numFmtId="1" fontId="38" fillId="0" borderId="12" xfId="44" applyNumberFormat="1" applyFont="1" applyBorder="1" applyAlignment="1">
      <alignment horizontal="center" vertical="center"/>
    </xf>
    <xf numFmtId="1" fontId="6" fillId="29" borderId="18" xfId="44" applyNumberFormat="1" applyFont="1" applyFill="1" applyBorder="1" applyAlignment="1">
      <alignment horizontal="center" vertical="center"/>
    </xf>
    <xf numFmtId="1" fontId="6" fillId="29" borderId="51" xfId="44" applyNumberFormat="1" applyFont="1" applyFill="1" applyBorder="1" applyAlignment="1">
      <alignment horizontal="center" vertic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" fontId="0" fillId="0" borderId="10" xfId="0" applyNumberForma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" fontId="6" fillId="29" borderId="41" xfId="0" applyNumberFormat="1" applyFon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1" fontId="6" fillId="29" borderId="5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3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353727</xdr:colOff>
      <xdr:row>15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6C2A05-EEDB-B618-6E95-9CFFEC74C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574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FD3887-1259-30D7-B040-8FB7F79EF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D540B1-44B8-201F-66D4-23492D70E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77441-D36D-55C7-4228-3BDD4D6E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750CCB-BE0D-06A3-7603-6758FCAF3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10</xdr:col>
      <xdr:colOff>401352</xdr:colOff>
      <xdr:row>76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FB14D7-29B2-795A-48C8-914F69CAA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611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144177</xdr:colOff>
      <xdr:row>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AD4D3-7F02-2CBA-C53A-AFF4E554F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71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F43BA-2427-6C76-A784-15807582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8</xdr:col>
      <xdr:colOff>638916</xdr:colOff>
      <xdr:row>33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4A2844-78E2-4A07-510E-CD7ACD9EC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317441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390637</xdr:colOff>
      <xdr:row>36</xdr:row>
      <xdr:rowOff>80325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B981D-E38D-A8EA-CADE-B024DB427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042297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9</xdr:col>
      <xdr:colOff>390576</xdr:colOff>
      <xdr:row>56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1C860-C0D5-ECE8-1103-E16FA6D38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45704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365257</xdr:colOff>
      <xdr:row>1086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A9BD84-90FE-C488-0E30-06D5C0129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561927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847</xdr:row>
      <xdr:rowOff>0</xdr:rowOff>
    </xdr:from>
    <xdr:to>
      <xdr:col>9</xdr:col>
      <xdr:colOff>420959</xdr:colOff>
      <xdr:row>852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19502-BFF9-7534-3191-DEC9F75AA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943820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433</v>
      </c>
      <c r="C1" s="85"/>
      <c r="D1" s="85"/>
      <c r="E1" s="85"/>
      <c r="F1" s="85"/>
      <c r="G1" s="85"/>
      <c r="H1" s="71"/>
    </row>
    <row r="2" spans="1:8" ht="15.75" customHeight="1">
      <c r="A2" s="245"/>
      <c r="B2" s="243" t="s">
        <v>2</v>
      </c>
      <c r="C2" s="72" t="s">
        <v>64</v>
      </c>
      <c r="D2" s="241" t="s">
        <v>125</v>
      </c>
      <c r="E2" s="242"/>
      <c r="F2" s="241" t="s">
        <v>90</v>
      </c>
      <c r="G2" s="242"/>
      <c r="H2" s="79"/>
    </row>
    <row r="3" spans="1:8" ht="12.75">
      <c r="A3" s="245"/>
      <c r="B3" s="244"/>
      <c r="C3" s="70" t="s">
        <v>47</v>
      </c>
      <c r="D3" s="174" t="s">
        <v>65</v>
      </c>
      <c r="E3" s="39" t="s">
        <v>66</v>
      </c>
      <c r="F3" s="174" t="s">
        <v>65</v>
      </c>
      <c r="G3" s="39" t="s">
        <v>66</v>
      </c>
      <c r="H3" s="80"/>
    </row>
    <row r="4" spans="1:8" ht="15.75" customHeight="1">
      <c r="A4" s="90"/>
      <c r="B4" s="40" t="s">
        <v>149</v>
      </c>
      <c r="C4" s="176"/>
      <c r="D4" s="176"/>
      <c r="E4" s="176"/>
      <c r="F4" s="176"/>
      <c r="G4" s="175"/>
      <c r="H4" s="81"/>
    </row>
    <row r="5" spans="1:8" ht="15.75" customHeight="1">
      <c r="A5" s="90"/>
      <c r="B5" s="177" t="s">
        <v>254</v>
      </c>
      <c r="C5" s="224">
        <v>665.14353199011782</v>
      </c>
      <c r="D5" s="225">
        <v>645.87660179569491</v>
      </c>
      <c r="E5" s="226">
        <v>684.41046218454073</v>
      </c>
      <c r="F5" s="225">
        <v>659.05187385731995</v>
      </c>
      <c r="G5" s="226">
        <v>671.2351901229157</v>
      </c>
      <c r="H5" s="81"/>
    </row>
    <row r="6" spans="1:8" ht="15.75" customHeight="1">
      <c r="A6" s="90"/>
      <c r="B6" s="177" t="s">
        <v>255</v>
      </c>
      <c r="C6" s="227">
        <v>15.998953086419753</v>
      </c>
      <c r="D6" s="228">
        <v>15.652380367500506</v>
      </c>
      <c r="E6" s="229">
        <v>16.345525805339001</v>
      </c>
      <c r="F6" s="228">
        <v>15.950232067970687</v>
      </c>
      <c r="G6" s="229">
        <v>16.047674104868822</v>
      </c>
      <c r="H6" s="81"/>
    </row>
    <row r="7" spans="1:8" ht="15.75" customHeight="1">
      <c r="A7" s="90"/>
      <c r="B7" s="237" t="s">
        <v>124</v>
      </c>
      <c r="C7" s="233"/>
      <c r="D7" s="233"/>
      <c r="E7" s="233"/>
      <c r="F7" s="233"/>
      <c r="G7" s="238"/>
      <c r="H7" s="81"/>
    </row>
    <row r="8" spans="1:8" ht="15.75" customHeight="1">
      <c r="A8" s="90"/>
      <c r="B8" s="193" t="s">
        <v>254</v>
      </c>
      <c r="C8" s="234">
        <v>689.04694974018651</v>
      </c>
      <c r="D8" s="235">
        <v>676.27491560410942</v>
      </c>
      <c r="E8" s="236">
        <v>701.81898387626359</v>
      </c>
      <c r="F8" s="235">
        <v>682.04663252639864</v>
      </c>
      <c r="G8" s="236">
        <v>696.04726695397437</v>
      </c>
      <c r="H8" s="81"/>
    </row>
    <row r="9" spans="1:8" ht="15.75" customHeight="1">
      <c r="B9" s="239" t="s">
        <v>434</v>
      </c>
    </row>
    <row r="10" spans="1:8" ht="15.75" customHeight="1">
      <c r="A10" s="1"/>
      <c r="B10"/>
      <c r="C10"/>
      <c r="D10"/>
      <c r="E10"/>
      <c r="F10"/>
      <c r="G10"/>
    </row>
    <row r="11" spans="1:8" ht="15.75" customHeight="1">
      <c r="A11" s="1"/>
      <c r="B11"/>
      <c r="C11"/>
      <c r="D11"/>
      <c r="E11"/>
      <c r="F11"/>
      <c r="G11"/>
    </row>
  </sheetData>
  <dataConsolidate/>
  <mergeCells count="4">
    <mergeCell ref="F2:G2"/>
    <mergeCell ref="B2:B3"/>
    <mergeCell ref="A2:A3"/>
    <mergeCell ref="D2:E2"/>
  </mergeCells>
  <conditionalFormatting sqref="A4:G4 A5:A6 A7:G7 A8">
    <cfRule type="expression" dxfId="31" priority="13">
      <formula>IF(CertVal_IsBlnkRow*CertVal_IsBlnkRowNext=1,TRUE,FALSE)</formula>
    </cfRule>
  </conditionalFormatting>
  <conditionalFormatting sqref="B5:G8">
    <cfRule type="expression" dxfId="30" priority="1">
      <formula>IF(CertVal_IsBlnkRow*CertVal_IsBlnkRowNext=1,TRUE,FALSE)</formula>
    </cfRule>
  </conditionalFormatting>
  <hyperlinks>
    <hyperlink ref="B5" location="'Fire Assay (Grav)'!$A$1" display="'Fire Assay (Grav)'!$A$1" xr:uid="{7AC2DED8-F217-47EC-958C-CC8003590FD5}"/>
    <hyperlink ref="B6" location="'Fire Assay (Grav)'!$A$41" display="'Fire Assay (Grav)'!$A$41" xr:uid="{4C95FC81-FBC3-4D7B-A57B-600DD174402E}"/>
    <hyperlink ref="B8" location="'4-Acid'!$A$1" display="'4-Acid'!$A$1" xr:uid="{68602FC7-05FB-4CF5-99EC-D98851C313E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A1CD-0749-491C-AE18-EEDDE318B005}">
  <sheetPr codeName="Sheet14"/>
  <dimension ref="A1:BN92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320</v>
      </c>
      <c r="BM1" s="28" t="s">
        <v>177</v>
      </c>
    </row>
    <row r="2" spans="1:66" ht="15">
      <c r="A2" s="25" t="s">
        <v>48</v>
      </c>
      <c r="B2" s="18" t="s">
        <v>101</v>
      </c>
      <c r="C2" s="15" t="s">
        <v>102</v>
      </c>
      <c r="D2" s="16" t="s">
        <v>152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155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197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198</v>
      </c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9">
        <v>0.93</v>
      </c>
      <c r="E6" s="210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20">
        <v>1</v>
      </c>
    </row>
    <row r="7" spans="1:66">
      <c r="A7" s="30"/>
      <c r="B7" s="19">
        <v>1</v>
      </c>
      <c r="C7" s="9">
        <v>2</v>
      </c>
      <c r="D7" s="24">
        <v>0.90000000000000013</v>
      </c>
      <c r="E7" s="210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20">
        <v>3</v>
      </c>
    </row>
    <row r="8" spans="1:66">
      <c r="A8" s="30"/>
      <c r="B8" s="19">
        <v>1</v>
      </c>
      <c r="C8" s="9">
        <v>3</v>
      </c>
      <c r="D8" s="24">
        <v>0.86</v>
      </c>
      <c r="E8" s="210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20">
        <v>16</v>
      </c>
    </row>
    <row r="9" spans="1:66">
      <c r="A9" s="30"/>
      <c r="B9" s="19">
        <v>1</v>
      </c>
      <c r="C9" s="9">
        <v>4</v>
      </c>
      <c r="D9" s="24">
        <v>0.90000000000000013</v>
      </c>
      <c r="E9" s="210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20">
        <v>0.90833333333333299</v>
      </c>
      <c r="BN9" s="28"/>
    </row>
    <row r="10" spans="1:66">
      <c r="A10" s="30"/>
      <c r="B10" s="19">
        <v>1</v>
      </c>
      <c r="C10" s="9">
        <v>5</v>
      </c>
      <c r="D10" s="24">
        <v>0.93</v>
      </c>
      <c r="E10" s="210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20">
        <v>30</v>
      </c>
    </row>
    <row r="11" spans="1:66">
      <c r="A11" s="30"/>
      <c r="B11" s="19">
        <v>1</v>
      </c>
      <c r="C11" s="9">
        <v>6</v>
      </c>
      <c r="D11" s="24">
        <v>0.93</v>
      </c>
      <c r="E11" s="210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55"/>
    </row>
    <row r="12" spans="1:66">
      <c r="A12" s="30"/>
      <c r="B12" s="20" t="s">
        <v>172</v>
      </c>
      <c r="C12" s="12"/>
      <c r="D12" s="221">
        <v>0.90833333333333321</v>
      </c>
      <c r="E12" s="210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55"/>
    </row>
    <row r="13" spans="1:66">
      <c r="A13" s="30"/>
      <c r="B13" s="3" t="s">
        <v>173</v>
      </c>
      <c r="C13" s="29"/>
      <c r="D13" s="24">
        <v>0.91500000000000004</v>
      </c>
      <c r="E13" s="210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55"/>
    </row>
    <row r="14" spans="1:66">
      <c r="A14" s="30"/>
      <c r="B14" s="3" t="s">
        <v>174</v>
      </c>
      <c r="C14" s="29"/>
      <c r="D14" s="24">
        <v>2.7868739954771318E-2</v>
      </c>
      <c r="E14" s="210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55"/>
    </row>
    <row r="15" spans="1:66">
      <c r="A15" s="30"/>
      <c r="B15" s="3" t="s">
        <v>83</v>
      </c>
      <c r="C15" s="29"/>
      <c r="D15" s="13">
        <v>3.0681181601583105E-2</v>
      </c>
      <c r="E15" s="14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175</v>
      </c>
      <c r="C16" s="29"/>
      <c r="D16" s="13">
        <v>2.2204460492503131E-16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6" t="s">
        <v>176</v>
      </c>
      <c r="C17" s="47"/>
      <c r="D17" s="45" t="s">
        <v>169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/>
      <c r="C18" s="20"/>
      <c r="D18" s="20"/>
      <c r="BM18" s="54"/>
    </row>
    <row r="19" spans="1:65" ht="15">
      <c r="B19" s="8" t="s">
        <v>321</v>
      </c>
      <c r="BM19" s="28" t="s">
        <v>177</v>
      </c>
    </row>
    <row r="20" spans="1:65" ht="15">
      <c r="A20" s="25" t="s">
        <v>7</v>
      </c>
      <c r="B20" s="18" t="s">
        <v>101</v>
      </c>
      <c r="C20" s="15" t="s">
        <v>102</v>
      </c>
      <c r="D20" s="16" t="s">
        <v>152</v>
      </c>
      <c r="E20" s="14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153</v>
      </c>
      <c r="C21" s="9" t="s">
        <v>153</v>
      </c>
      <c r="D21" s="146" t="s">
        <v>155</v>
      </c>
      <c r="E21" s="14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197</v>
      </c>
      <c r="E22" s="14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</v>
      </c>
    </row>
    <row r="23" spans="1:65">
      <c r="A23" s="30"/>
      <c r="B23" s="19"/>
      <c r="C23" s="9"/>
      <c r="D23" s="26" t="s">
        <v>198</v>
      </c>
      <c r="E23" s="14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</v>
      </c>
    </row>
    <row r="24" spans="1:65">
      <c r="A24" s="30"/>
      <c r="B24" s="18">
        <v>1</v>
      </c>
      <c r="C24" s="14">
        <v>1</v>
      </c>
      <c r="D24" s="212">
        <v>26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1</v>
      </c>
    </row>
    <row r="25" spans="1:65">
      <c r="A25" s="30"/>
      <c r="B25" s="19">
        <v>1</v>
      </c>
      <c r="C25" s="9">
        <v>2</v>
      </c>
      <c r="D25" s="216">
        <v>25.9</v>
      </c>
      <c r="E25" s="213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5">
        <v>4</v>
      </c>
    </row>
    <row r="26" spans="1:65">
      <c r="A26" s="30"/>
      <c r="B26" s="19">
        <v>1</v>
      </c>
      <c r="C26" s="9">
        <v>3</v>
      </c>
      <c r="D26" s="216">
        <v>25.8</v>
      </c>
      <c r="E26" s="213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5">
        <v>16</v>
      </c>
    </row>
    <row r="27" spans="1:65">
      <c r="A27" s="30"/>
      <c r="B27" s="19">
        <v>1</v>
      </c>
      <c r="C27" s="9">
        <v>4</v>
      </c>
      <c r="D27" s="216">
        <v>25</v>
      </c>
      <c r="E27" s="213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5">
        <v>25.6</v>
      </c>
    </row>
    <row r="28" spans="1:65">
      <c r="A28" s="30"/>
      <c r="B28" s="19">
        <v>1</v>
      </c>
      <c r="C28" s="9">
        <v>5</v>
      </c>
      <c r="D28" s="216">
        <v>25.4</v>
      </c>
      <c r="E28" s="21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5">
        <v>31</v>
      </c>
    </row>
    <row r="29" spans="1:65">
      <c r="A29" s="30"/>
      <c r="B29" s="19">
        <v>1</v>
      </c>
      <c r="C29" s="9">
        <v>6</v>
      </c>
      <c r="D29" s="216">
        <v>25.5</v>
      </c>
      <c r="E29" s="213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7"/>
    </row>
    <row r="30" spans="1:65">
      <c r="A30" s="30"/>
      <c r="B30" s="20" t="s">
        <v>172</v>
      </c>
      <c r="C30" s="12"/>
      <c r="D30" s="218">
        <v>25.599999999999998</v>
      </c>
      <c r="E30" s="213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7"/>
    </row>
    <row r="31" spans="1:65">
      <c r="A31" s="30"/>
      <c r="B31" s="3" t="s">
        <v>173</v>
      </c>
      <c r="C31" s="29"/>
      <c r="D31" s="216">
        <v>25.65</v>
      </c>
      <c r="E31" s="213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7"/>
    </row>
    <row r="32" spans="1:65">
      <c r="A32" s="30"/>
      <c r="B32" s="3" t="s">
        <v>174</v>
      </c>
      <c r="C32" s="29"/>
      <c r="D32" s="216">
        <v>0.37416573867739411</v>
      </c>
      <c r="E32" s="213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7"/>
    </row>
    <row r="33" spans="1:65">
      <c r="A33" s="30"/>
      <c r="B33" s="3" t="s">
        <v>83</v>
      </c>
      <c r="C33" s="29"/>
      <c r="D33" s="13">
        <v>1.4615849167085708E-2</v>
      </c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3" t="s">
        <v>175</v>
      </c>
      <c r="C34" s="29"/>
      <c r="D34" s="13">
        <v>-1.1102230246251565E-16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46" t="s">
        <v>176</v>
      </c>
      <c r="C35" s="47"/>
      <c r="D35" s="45" t="s">
        <v>169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1"/>
      <c r="C36" s="20"/>
      <c r="D36" s="20"/>
      <c r="BM36" s="54"/>
    </row>
    <row r="37" spans="1:65" ht="15">
      <c r="B37" s="8" t="s">
        <v>322</v>
      </c>
      <c r="BM37" s="28" t="s">
        <v>177</v>
      </c>
    </row>
    <row r="38" spans="1:65" ht="15">
      <c r="A38" s="25" t="s">
        <v>10</v>
      </c>
      <c r="B38" s="18" t="s">
        <v>101</v>
      </c>
      <c r="C38" s="15" t="s">
        <v>102</v>
      </c>
      <c r="D38" s="16" t="s">
        <v>152</v>
      </c>
      <c r="E38" s="14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153</v>
      </c>
      <c r="C39" s="9" t="s">
        <v>153</v>
      </c>
      <c r="D39" s="146" t="s">
        <v>155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197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198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0">
        <v>138</v>
      </c>
      <c r="E42" s="203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5">
        <v>1</v>
      </c>
    </row>
    <row r="43" spans="1:65">
      <c r="A43" s="30"/>
      <c r="B43" s="19">
        <v>1</v>
      </c>
      <c r="C43" s="9">
        <v>2</v>
      </c>
      <c r="D43" s="206">
        <v>134</v>
      </c>
      <c r="E43" s="203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5">
        <v>5</v>
      </c>
    </row>
    <row r="44" spans="1:65">
      <c r="A44" s="30"/>
      <c r="B44" s="19">
        <v>1</v>
      </c>
      <c r="C44" s="9">
        <v>3</v>
      </c>
      <c r="D44" s="206">
        <v>131</v>
      </c>
      <c r="E44" s="203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5">
        <v>16</v>
      </c>
    </row>
    <row r="45" spans="1:65">
      <c r="A45" s="30"/>
      <c r="B45" s="19">
        <v>1</v>
      </c>
      <c r="C45" s="9">
        <v>4</v>
      </c>
      <c r="D45" s="206">
        <v>134</v>
      </c>
      <c r="E45" s="203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5">
        <v>135.333333333333</v>
      </c>
    </row>
    <row r="46" spans="1:65">
      <c r="A46" s="30"/>
      <c r="B46" s="19">
        <v>1</v>
      </c>
      <c r="C46" s="9">
        <v>5</v>
      </c>
      <c r="D46" s="206">
        <v>137</v>
      </c>
      <c r="E46" s="203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5">
        <v>32</v>
      </c>
    </row>
    <row r="47" spans="1:65">
      <c r="A47" s="30"/>
      <c r="B47" s="19">
        <v>1</v>
      </c>
      <c r="C47" s="9">
        <v>6</v>
      </c>
      <c r="D47" s="206">
        <v>138</v>
      </c>
      <c r="E47" s="203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8"/>
    </row>
    <row r="48" spans="1:65">
      <c r="A48" s="30"/>
      <c r="B48" s="20" t="s">
        <v>172</v>
      </c>
      <c r="C48" s="12"/>
      <c r="D48" s="209">
        <v>135.33333333333334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8"/>
    </row>
    <row r="49" spans="1:65">
      <c r="A49" s="30"/>
      <c r="B49" s="3" t="s">
        <v>173</v>
      </c>
      <c r="C49" s="29"/>
      <c r="D49" s="206">
        <v>135.5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8"/>
    </row>
    <row r="50" spans="1:65">
      <c r="A50" s="30"/>
      <c r="B50" s="3" t="s">
        <v>174</v>
      </c>
      <c r="C50" s="29"/>
      <c r="D50" s="206">
        <v>2.8047578623950171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8"/>
    </row>
    <row r="51" spans="1:65">
      <c r="A51" s="30"/>
      <c r="B51" s="3" t="s">
        <v>83</v>
      </c>
      <c r="C51" s="29"/>
      <c r="D51" s="13">
        <v>2.0724811791096184E-2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30"/>
      <c r="B52" s="3" t="s">
        <v>175</v>
      </c>
      <c r="C52" s="29"/>
      <c r="D52" s="13">
        <v>2.4424906541753444E-15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30"/>
      <c r="B53" s="46" t="s">
        <v>176</v>
      </c>
      <c r="C53" s="47"/>
      <c r="D53" s="45" t="s">
        <v>169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1"/>
      <c r="C54" s="20"/>
      <c r="D54" s="20"/>
      <c r="BM54" s="54"/>
    </row>
    <row r="55" spans="1:65" ht="15">
      <c r="B55" s="8" t="s">
        <v>323</v>
      </c>
      <c r="BM55" s="28" t="s">
        <v>177</v>
      </c>
    </row>
    <row r="56" spans="1:65" ht="15">
      <c r="A56" s="25" t="s">
        <v>13</v>
      </c>
      <c r="B56" s="18" t="s">
        <v>101</v>
      </c>
      <c r="C56" s="15" t="s">
        <v>102</v>
      </c>
      <c r="D56" s="16" t="s">
        <v>152</v>
      </c>
      <c r="E56" s="14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153</v>
      </c>
      <c r="C57" s="9" t="s">
        <v>153</v>
      </c>
      <c r="D57" s="146" t="s">
        <v>155</v>
      </c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197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198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0.45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0.47</v>
      </c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6</v>
      </c>
    </row>
    <row r="62" spans="1:65">
      <c r="A62" s="30"/>
      <c r="B62" s="19">
        <v>1</v>
      </c>
      <c r="C62" s="9">
        <v>3</v>
      </c>
      <c r="D62" s="11">
        <v>0.54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0.53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0.48166666666666702</v>
      </c>
    </row>
    <row r="64" spans="1:65">
      <c r="A64" s="30"/>
      <c r="B64" s="19">
        <v>1</v>
      </c>
      <c r="C64" s="9">
        <v>5</v>
      </c>
      <c r="D64" s="11">
        <v>0.44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33</v>
      </c>
    </row>
    <row r="65" spans="1:65">
      <c r="A65" s="30"/>
      <c r="B65" s="19">
        <v>1</v>
      </c>
      <c r="C65" s="9">
        <v>6</v>
      </c>
      <c r="D65" s="11">
        <v>0.46</v>
      </c>
      <c r="E65" s="14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4"/>
    </row>
    <row r="66" spans="1:65">
      <c r="A66" s="30"/>
      <c r="B66" s="20" t="s">
        <v>172</v>
      </c>
      <c r="C66" s="12"/>
      <c r="D66" s="23">
        <v>0.48166666666666669</v>
      </c>
      <c r="E66" s="14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30"/>
      <c r="B67" s="3" t="s">
        <v>173</v>
      </c>
      <c r="C67" s="29"/>
      <c r="D67" s="11">
        <v>0.46499999999999997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30"/>
      <c r="B68" s="3" t="s">
        <v>174</v>
      </c>
      <c r="C68" s="29"/>
      <c r="D68" s="24">
        <v>4.2622372841814749E-2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30"/>
      <c r="B69" s="3" t="s">
        <v>83</v>
      </c>
      <c r="C69" s="29"/>
      <c r="D69" s="13">
        <v>8.8489355380930265E-2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30"/>
      <c r="B70" s="3" t="s">
        <v>175</v>
      </c>
      <c r="C70" s="29"/>
      <c r="D70" s="13">
        <v>-6.6613381477509392E-16</v>
      </c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30"/>
      <c r="B71" s="46" t="s">
        <v>176</v>
      </c>
      <c r="C71" s="47"/>
      <c r="D71" s="45" t="s">
        <v>169</v>
      </c>
      <c r="E71" s="14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1"/>
      <c r="C72" s="20"/>
      <c r="D72" s="20"/>
      <c r="BM72" s="54"/>
    </row>
    <row r="73" spans="1:65" ht="15">
      <c r="B73" s="8" t="s">
        <v>324</v>
      </c>
      <c r="BM73" s="28" t="s">
        <v>177</v>
      </c>
    </row>
    <row r="74" spans="1:65" ht="15">
      <c r="A74" s="25" t="s">
        <v>16</v>
      </c>
      <c r="B74" s="18" t="s">
        <v>101</v>
      </c>
      <c r="C74" s="15" t="s">
        <v>102</v>
      </c>
      <c r="D74" s="16" t="s">
        <v>152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153</v>
      </c>
      <c r="C75" s="9" t="s">
        <v>153</v>
      </c>
      <c r="D75" s="146" t="s">
        <v>155</v>
      </c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197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 t="s">
        <v>198</v>
      </c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0.13</v>
      </c>
      <c r="E78" s="14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0.13</v>
      </c>
      <c r="E79" s="14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7</v>
      </c>
    </row>
    <row r="80" spans="1:65">
      <c r="A80" s="30"/>
      <c r="B80" s="19">
        <v>1</v>
      </c>
      <c r="C80" s="9">
        <v>3</v>
      </c>
      <c r="D80" s="11">
        <v>0.15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0.16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0.14333333333333301</v>
      </c>
    </row>
    <row r="82" spans="1:65">
      <c r="A82" s="30"/>
      <c r="B82" s="19">
        <v>1</v>
      </c>
      <c r="C82" s="9">
        <v>5</v>
      </c>
      <c r="D82" s="11">
        <v>0.15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34</v>
      </c>
    </row>
    <row r="83" spans="1:65">
      <c r="A83" s="30"/>
      <c r="B83" s="19">
        <v>1</v>
      </c>
      <c r="C83" s="9">
        <v>6</v>
      </c>
      <c r="D83" s="11">
        <v>0.14000000000000001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30"/>
      <c r="B84" s="20" t="s">
        <v>172</v>
      </c>
      <c r="C84" s="12"/>
      <c r="D84" s="23">
        <v>0.14333333333333334</v>
      </c>
      <c r="E84" s="14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30"/>
      <c r="B85" s="3" t="s">
        <v>173</v>
      </c>
      <c r="C85" s="29"/>
      <c r="D85" s="11">
        <v>0.14500000000000002</v>
      </c>
      <c r="E85" s="14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30"/>
      <c r="B86" s="3" t="s">
        <v>174</v>
      </c>
      <c r="C86" s="29"/>
      <c r="D86" s="24">
        <v>1.2110601416389963E-2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30"/>
      <c r="B87" s="3" t="s">
        <v>83</v>
      </c>
      <c r="C87" s="29"/>
      <c r="D87" s="13">
        <v>8.4492568021325321E-2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30"/>
      <c r="B88" s="3" t="s">
        <v>175</v>
      </c>
      <c r="C88" s="29"/>
      <c r="D88" s="13">
        <v>2.2204460492503131E-15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30"/>
      <c r="B89" s="46" t="s">
        <v>176</v>
      </c>
      <c r="C89" s="47"/>
      <c r="D89" s="45" t="s">
        <v>169</v>
      </c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1"/>
      <c r="C90" s="20"/>
      <c r="D90" s="20"/>
      <c r="BM90" s="54"/>
    </row>
    <row r="91" spans="1:65" ht="15">
      <c r="B91" s="8" t="s">
        <v>325</v>
      </c>
      <c r="BM91" s="28" t="s">
        <v>177</v>
      </c>
    </row>
    <row r="92" spans="1:65" ht="15">
      <c r="A92" s="25" t="s">
        <v>49</v>
      </c>
      <c r="B92" s="18" t="s">
        <v>101</v>
      </c>
      <c r="C92" s="15" t="s">
        <v>102</v>
      </c>
      <c r="D92" s="16" t="s">
        <v>152</v>
      </c>
      <c r="E92" s="14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153</v>
      </c>
      <c r="C93" s="9" t="s">
        <v>153</v>
      </c>
      <c r="D93" s="146" t="s">
        <v>155</v>
      </c>
      <c r="E93" s="14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197</v>
      </c>
      <c r="E94" s="14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3</v>
      </c>
    </row>
    <row r="95" spans="1:65">
      <c r="A95" s="30"/>
      <c r="B95" s="19"/>
      <c r="C95" s="9"/>
      <c r="D95" s="26" t="s">
        <v>198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19">
        <v>0.22</v>
      </c>
      <c r="E96" s="210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  <c r="BI96" s="211"/>
      <c r="BJ96" s="211"/>
      <c r="BK96" s="211"/>
      <c r="BL96" s="211"/>
      <c r="BM96" s="220">
        <v>1</v>
      </c>
    </row>
    <row r="97" spans="1:65">
      <c r="A97" s="30"/>
      <c r="B97" s="19">
        <v>1</v>
      </c>
      <c r="C97" s="9">
        <v>2</v>
      </c>
      <c r="D97" s="24">
        <v>0.22</v>
      </c>
      <c r="E97" s="210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20">
        <v>8</v>
      </c>
    </row>
    <row r="98" spans="1:65">
      <c r="A98" s="30"/>
      <c r="B98" s="19">
        <v>1</v>
      </c>
      <c r="C98" s="9">
        <v>3</v>
      </c>
      <c r="D98" s="24">
        <v>0.22</v>
      </c>
      <c r="E98" s="210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20">
        <v>16</v>
      </c>
    </row>
    <row r="99" spans="1:65">
      <c r="A99" s="30"/>
      <c r="B99" s="19">
        <v>1</v>
      </c>
      <c r="C99" s="9">
        <v>4</v>
      </c>
      <c r="D99" s="24">
        <v>0.22</v>
      </c>
      <c r="E99" s="210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20">
        <v>0.22166666666666701</v>
      </c>
    </row>
    <row r="100" spans="1:65">
      <c r="A100" s="30"/>
      <c r="B100" s="19">
        <v>1</v>
      </c>
      <c r="C100" s="9">
        <v>5</v>
      </c>
      <c r="D100" s="24">
        <v>0.22</v>
      </c>
      <c r="E100" s="210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  <c r="BI100" s="211"/>
      <c r="BJ100" s="211"/>
      <c r="BK100" s="211"/>
      <c r="BL100" s="211"/>
      <c r="BM100" s="220">
        <v>35</v>
      </c>
    </row>
    <row r="101" spans="1:65">
      <c r="A101" s="30"/>
      <c r="B101" s="19">
        <v>1</v>
      </c>
      <c r="C101" s="9">
        <v>6</v>
      </c>
      <c r="D101" s="24">
        <v>0.22999999999999998</v>
      </c>
      <c r="E101" s="210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  <c r="BI101" s="211"/>
      <c r="BJ101" s="211"/>
      <c r="BK101" s="211"/>
      <c r="BL101" s="211"/>
      <c r="BM101" s="55"/>
    </row>
    <row r="102" spans="1:65">
      <c r="A102" s="30"/>
      <c r="B102" s="20" t="s">
        <v>172</v>
      </c>
      <c r="C102" s="12"/>
      <c r="D102" s="221">
        <v>0.22166666666666668</v>
      </c>
      <c r="E102" s="210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  <c r="BI102" s="211"/>
      <c r="BJ102" s="211"/>
      <c r="BK102" s="211"/>
      <c r="BL102" s="211"/>
      <c r="BM102" s="55"/>
    </row>
    <row r="103" spans="1:65">
      <c r="A103" s="30"/>
      <c r="B103" s="3" t="s">
        <v>173</v>
      </c>
      <c r="C103" s="29"/>
      <c r="D103" s="24">
        <v>0.22</v>
      </c>
      <c r="E103" s="210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  <c r="BI103" s="211"/>
      <c r="BJ103" s="211"/>
      <c r="BK103" s="211"/>
      <c r="BL103" s="211"/>
      <c r="BM103" s="55"/>
    </row>
    <row r="104" spans="1:65">
      <c r="A104" s="30"/>
      <c r="B104" s="3" t="s">
        <v>174</v>
      </c>
      <c r="C104" s="29"/>
      <c r="D104" s="24">
        <v>4.0824829046386219E-3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55"/>
    </row>
    <row r="105" spans="1:65">
      <c r="A105" s="30"/>
      <c r="B105" s="3" t="s">
        <v>83</v>
      </c>
      <c r="C105" s="29"/>
      <c r="D105" s="13">
        <v>1.8417216111151678E-2</v>
      </c>
      <c r="E105" s="14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30"/>
      <c r="B106" s="3" t="s">
        <v>175</v>
      </c>
      <c r="C106" s="29"/>
      <c r="D106" s="13">
        <v>-1.5543122344752192E-15</v>
      </c>
      <c r="E106" s="14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30"/>
      <c r="B107" s="46" t="s">
        <v>176</v>
      </c>
      <c r="C107" s="47"/>
      <c r="D107" s="45" t="s">
        <v>169</v>
      </c>
      <c r="E107" s="14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1"/>
      <c r="C108" s="20"/>
      <c r="D108" s="20"/>
      <c r="BM108" s="54"/>
    </row>
    <row r="109" spans="1:65" ht="15">
      <c r="B109" s="8" t="s">
        <v>326</v>
      </c>
      <c r="BM109" s="28" t="s">
        <v>177</v>
      </c>
    </row>
    <row r="110" spans="1:65" ht="15">
      <c r="A110" s="25" t="s">
        <v>19</v>
      </c>
      <c r="B110" s="18" t="s">
        <v>101</v>
      </c>
      <c r="C110" s="15" t="s">
        <v>102</v>
      </c>
      <c r="D110" s="16" t="s">
        <v>152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153</v>
      </c>
      <c r="C111" s="9" t="s">
        <v>153</v>
      </c>
      <c r="D111" s="146" t="s">
        <v>155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197</v>
      </c>
      <c r="E112" s="14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198</v>
      </c>
      <c r="E113" s="14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8.2899999999999991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8.1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9</v>
      </c>
    </row>
    <row r="116" spans="1:65">
      <c r="A116" s="30"/>
      <c r="B116" s="19">
        <v>1</v>
      </c>
      <c r="C116" s="9">
        <v>3</v>
      </c>
      <c r="D116" s="11">
        <v>8.23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8.08</v>
      </c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8.1950000000000003</v>
      </c>
    </row>
    <row r="118" spans="1:65">
      <c r="A118" s="30"/>
      <c r="B118" s="19">
        <v>1</v>
      </c>
      <c r="C118" s="9">
        <v>5</v>
      </c>
      <c r="D118" s="11">
        <v>8.24</v>
      </c>
      <c r="E118" s="14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36</v>
      </c>
    </row>
    <row r="119" spans="1:65">
      <c r="A119" s="30"/>
      <c r="B119" s="19">
        <v>1</v>
      </c>
      <c r="C119" s="9">
        <v>6</v>
      </c>
      <c r="D119" s="11">
        <v>8.23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30"/>
      <c r="B120" s="20" t="s">
        <v>172</v>
      </c>
      <c r="C120" s="12"/>
      <c r="D120" s="23">
        <v>8.1950000000000003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30"/>
      <c r="B121" s="3" t="s">
        <v>173</v>
      </c>
      <c r="C121" s="29"/>
      <c r="D121" s="11">
        <v>8.23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30"/>
      <c r="B122" s="3" t="s">
        <v>174</v>
      </c>
      <c r="C122" s="29"/>
      <c r="D122" s="24">
        <v>8.4557672626438776E-2</v>
      </c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30"/>
      <c r="B123" s="3" t="s">
        <v>83</v>
      </c>
      <c r="C123" s="29"/>
      <c r="D123" s="13">
        <v>1.0318202883030966E-2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30"/>
      <c r="B124" s="3" t="s">
        <v>175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30"/>
      <c r="B125" s="46" t="s">
        <v>176</v>
      </c>
      <c r="C125" s="47"/>
      <c r="D125" s="45" t="s">
        <v>169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1"/>
      <c r="C126" s="20"/>
      <c r="D126" s="20"/>
      <c r="BM126" s="54"/>
    </row>
    <row r="127" spans="1:65" ht="15">
      <c r="B127" s="8" t="s">
        <v>327</v>
      </c>
      <c r="BM127" s="28" t="s">
        <v>177</v>
      </c>
    </row>
    <row r="128" spans="1:65" ht="15">
      <c r="A128" s="25" t="s">
        <v>22</v>
      </c>
      <c r="B128" s="18" t="s">
        <v>101</v>
      </c>
      <c r="C128" s="15" t="s">
        <v>102</v>
      </c>
      <c r="D128" s="16" t="s">
        <v>152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153</v>
      </c>
      <c r="C129" s="9" t="s">
        <v>153</v>
      </c>
      <c r="D129" s="146" t="s">
        <v>155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197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 t="s">
        <v>198</v>
      </c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12">
        <v>46.2</v>
      </c>
      <c r="E132" s="213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14"/>
      <c r="BL132" s="214"/>
      <c r="BM132" s="215">
        <v>1</v>
      </c>
    </row>
    <row r="133" spans="1:65">
      <c r="A133" s="30"/>
      <c r="B133" s="19">
        <v>1</v>
      </c>
      <c r="C133" s="9">
        <v>2</v>
      </c>
      <c r="D133" s="216">
        <v>44.93</v>
      </c>
      <c r="E133" s="213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  <c r="BI133" s="214"/>
      <c r="BJ133" s="214"/>
      <c r="BK133" s="214"/>
      <c r="BL133" s="214"/>
      <c r="BM133" s="215">
        <v>10</v>
      </c>
    </row>
    <row r="134" spans="1:65">
      <c r="A134" s="30"/>
      <c r="B134" s="19">
        <v>1</v>
      </c>
      <c r="C134" s="9">
        <v>3</v>
      </c>
      <c r="D134" s="216">
        <v>44.95</v>
      </c>
      <c r="E134" s="213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5">
        <v>16</v>
      </c>
    </row>
    <row r="135" spans="1:65">
      <c r="A135" s="30"/>
      <c r="B135" s="19">
        <v>1</v>
      </c>
      <c r="C135" s="9">
        <v>4</v>
      </c>
      <c r="D135" s="216">
        <v>45.01</v>
      </c>
      <c r="E135" s="213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5">
        <v>45.521666666666697</v>
      </c>
    </row>
    <row r="136" spans="1:65">
      <c r="A136" s="30"/>
      <c r="B136" s="19">
        <v>1</v>
      </c>
      <c r="C136" s="9">
        <v>5</v>
      </c>
      <c r="D136" s="216">
        <v>45.92</v>
      </c>
      <c r="E136" s="213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  <c r="BI136" s="214"/>
      <c r="BJ136" s="214"/>
      <c r="BK136" s="214"/>
      <c r="BL136" s="214"/>
      <c r="BM136" s="215">
        <v>37</v>
      </c>
    </row>
    <row r="137" spans="1:65">
      <c r="A137" s="30"/>
      <c r="B137" s="19">
        <v>1</v>
      </c>
      <c r="C137" s="9">
        <v>6</v>
      </c>
      <c r="D137" s="216">
        <v>46.12</v>
      </c>
      <c r="E137" s="213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14"/>
      <c r="BJ137" s="214"/>
      <c r="BK137" s="214"/>
      <c r="BL137" s="214"/>
      <c r="BM137" s="217"/>
    </row>
    <row r="138" spans="1:65">
      <c r="A138" s="30"/>
      <c r="B138" s="20" t="s">
        <v>172</v>
      </c>
      <c r="C138" s="12"/>
      <c r="D138" s="218">
        <v>45.521666666666668</v>
      </c>
      <c r="E138" s="213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  <c r="BI138" s="214"/>
      <c r="BJ138" s="214"/>
      <c r="BK138" s="214"/>
      <c r="BL138" s="214"/>
      <c r="BM138" s="217"/>
    </row>
    <row r="139" spans="1:65">
      <c r="A139" s="30"/>
      <c r="B139" s="3" t="s">
        <v>173</v>
      </c>
      <c r="C139" s="29"/>
      <c r="D139" s="216">
        <v>45.465000000000003</v>
      </c>
      <c r="E139" s="213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14"/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  <c r="BI139" s="214"/>
      <c r="BJ139" s="214"/>
      <c r="BK139" s="214"/>
      <c r="BL139" s="214"/>
      <c r="BM139" s="217"/>
    </row>
    <row r="140" spans="1:65">
      <c r="A140" s="30"/>
      <c r="B140" s="3" t="s">
        <v>174</v>
      </c>
      <c r="C140" s="29"/>
      <c r="D140" s="216">
        <v>0.61894803228273287</v>
      </c>
      <c r="E140" s="213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  <c r="BI140" s="214"/>
      <c r="BJ140" s="214"/>
      <c r="BK140" s="214"/>
      <c r="BL140" s="214"/>
      <c r="BM140" s="217"/>
    </row>
    <row r="141" spans="1:65">
      <c r="A141" s="30"/>
      <c r="B141" s="3" t="s">
        <v>83</v>
      </c>
      <c r="C141" s="29"/>
      <c r="D141" s="13">
        <v>1.359677880019184E-2</v>
      </c>
      <c r="E141" s="14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30"/>
      <c r="B142" s="3" t="s">
        <v>175</v>
      </c>
      <c r="C142" s="29"/>
      <c r="D142" s="13">
        <v>-6.6613381477509392E-16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30"/>
      <c r="B143" s="46" t="s">
        <v>176</v>
      </c>
      <c r="C143" s="47"/>
      <c r="D143" s="45" t="s">
        <v>169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1"/>
      <c r="C144" s="20"/>
      <c r="D144" s="20"/>
      <c r="BM144" s="54"/>
    </row>
    <row r="145" spans="1:65" ht="15">
      <c r="B145" s="8" t="s">
        <v>328</v>
      </c>
      <c r="BM145" s="28" t="s">
        <v>177</v>
      </c>
    </row>
    <row r="146" spans="1:65" ht="15">
      <c r="A146" s="25" t="s">
        <v>25</v>
      </c>
      <c r="B146" s="18" t="s">
        <v>101</v>
      </c>
      <c r="C146" s="15" t="s">
        <v>102</v>
      </c>
      <c r="D146" s="16" t="s">
        <v>152</v>
      </c>
      <c r="E146" s="14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153</v>
      </c>
      <c r="C147" s="9" t="s">
        <v>153</v>
      </c>
      <c r="D147" s="146" t="s">
        <v>155</v>
      </c>
      <c r="E147" s="14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197</v>
      </c>
      <c r="E148" s="14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 t="s">
        <v>198</v>
      </c>
      <c r="E149" s="14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">
        <v>2.7</v>
      </c>
      <c r="E150" s="14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2.7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11</v>
      </c>
    </row>
    <row r="152" spans="1:65">
      <c r="A152" s="30"/>
      <c r="B152" s="19">
        <v>1</v>
      </c>
      <c r="C152" s="9">
        <v>3</v>
      </c>
      <c r="D152" s="11">
        <v>2.7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2.7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2.7166666666666699</v>
      </c>
    </row>
    <row r="154" spans="1:65">
      <c r="A154" s="30"/>
      <c r="B154" s="19">
        <v>1</v>
      </c>
      <c r="C154" s="9">
        <v>5</v>
      </c>
      <c r="D154" s="11">
        <v>2.8</v>
      </c>
      <c r="E154" s="14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38</v>
      </c>
    </row>
    <row r="155" spans="1:65">
      <c r="A155" s="30"/>
      <c r="B155" s="19">
        <v>1</v>
      </c>
      <c r="C155" s="9">
        <v>6</v>
      </c>
      <c r="D155" s="11">
        <v>2.7</v>
      </c>
      <c r="E155" s="14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30"/>
      <c r="B156" s="20" t="s">
        <v>172</v>
      </c>
      <c r="C156" s="12"/>
      <c r="D156" s="23">
        <v>2.7166666666666668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30"/>
      <c r="B157" s="3" t="s">
        <v>173</v>
      </c>
      <c r="C157" s="29"/>
      <c r="D157" s="11">
        <v>2.7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30"/>
      <c r="B158" s="3" t="s">
        <v>174</v>
      </c>
      <c r="C158" s="29"/>
      <c r="D158" s="24">
        <v>4.0824829046386159E-2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30"/>
      <c r="B159" s="3" t="s">
        <v>83</v>
      </c>
      <c r="C159" s="29"/>
      <c r="D159" s="13">
        <v>1.5027544434252573E-2</v>
      </c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30"/>
      <c r="B160" s="3" t="s">
        <v>175</v>
      </c>
      <c r="C160" s="29"/>
      <c r="D160" s="13">
        <v>-1.1102230246251565E-15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30"/>
      <c r="B161" s="46" t="s">
        <v>176</v>
      </c>
      <c r="C161" s="47"/>
      <c r="D161" s="45" t="s">
        <v>169</v>
      </c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1"/>
      <c r="C162" s="20"/>
      <c r="D162" s="20"/>
      <c r="BM162" s="54"/>
    </row>
    <row r="163" spans="1:65" ht="15">
      <c r="B163" s="8" t="s">
        <v>329</v>
      </c>
      <c r="BM163" s="28" t="s">
        <v>177</v>
      </c>
    </row>
    <row r="164" spans="1:65" ht="15">
      <c r="A164" s="25" t="s">
        <v>50</v>
      </c>
      <c r="B164" s="18" t="s">
        <v>101</v>
      </c>
      <c r="C164" s="15" t="s">
        <v>102</v>
      </c>
      <c r="D164" s="16" t="s">
        <v>152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153</v>
      </c>
      <c r="C165" s="9" t="s">
        <v>153</v>
      </c>
      <c r="D165" s="146" t="s">
        <v>155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197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 t="s">
        <v>198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2">
        <v>21</v>
      </c>
      <c r="E168" s="213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  <c r="BI168" s="214"/>
      <c r="BJ168" s="214"/>
      <c r="BK168" s="214"/>
      <c r="BL168" s="214"/>
      <c r="BM168" s="215">
        <v>1</v>
      </c>
    </row>
    <row r="169" spans="1:65">
      <c r="A169" s="30"/>
      <c r="B169" s="19">
        <v>1</v>
      </c>
      <c r="C169" s="9">
        <v>2</v>
      </c>
      <c r="D169" s="216">
        <v>21</v>
      </c>
      <c r="E169" s="213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5">
        <v>12</v>
      </c>
    </row>
    <row r="170" spans="1:65">
      <c r="A170" s="30"/>
      <c r="B170" s="19">
        <v>1</v>
      </c>
      <c r="C170" s="9">
        <v>3</v>
      </c>
      <c r="D170" s="216">
        <v>21</v>
      </c>
      <c r="E170" s="213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16</v>
      </c>
    </row>
    <row r="171" spans="1:65">
      <c r="A171" s="30"/>
      <c r="B171" s="19">
        <v>1</v>
      </c>
      <c r="C171" s="9">
        <v>4</v>
      </c>
      <c r="D171" s="216">
        <v>23</v>
      </c>
      <c r="E171" s="213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22.1666666666667</v>
      </c>
    </row>
    <row r="172" spans="1:65">
      <c r="A172" s="30"/>
      <c r="B172" s="19">
        <v>1</v>
      </c>
      <c r="C172" s="9">
        <v>5</v>
      </c>
      <c r="D172" s="216">
        <v>23</v>
      </c>
      <c r="E172" s="213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39</v>
      </c>
    </row>
    <row r="173" spans="1:65">
      <c r="A173" s="30"/>
      <c r="B173" s="19">
        <v>1</v>
      </c>
      <c r="C173" s="9">
        <v>6</v>
      </c>
      <c r="D173" s="216">
        <v>24</v>
      </c>
      <c r="E173" s="213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7"/>
    </row>
    <row r="174" spans="1:65">
      <c r="A174" s="30"/>
      <c r="B174" s="20" t="s">
        <v>172</v>
      </c>
      <c r="C174" s="12"/>
      <c r="D174" s="218">
        <v>22.166666666666668</v>
      </c>
      <c r="E174" s="213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7"/>
    </row>
    <row r="175" spans="1:65">
      <c r="A175" s="30"/>
      <c r="B175" s="3" t="s">
        <v>173</v>
      </c>
      <c r="C175" s="29"/>
      <c r="D175" s="216">
        <v>22</v>
      </c>
      <c r="E175" s="213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7"/>
    </row>
    <row r="176" spans="1:65">
      <c r="A176" s="30"/>
      <c r="B176" s="3" t="s">
        <v>174</v>
      </c>
      <c r="C176" s="29"/>
      <c r="D176" s="216">
        <v>1.3291601358251257</v>
      </c>
      <c r="E176" s="213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7"/>
    </row>
    <row r="177" spans="1:65">
      <c r="A177" s="30"/>
      <c r="B177" s="3" t="s">
        <v>83</v>
      </c>
      <c r="C177" s="29"/>
      <c r="D177" s="13">
        <v>5.996211139060717E-2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30"/>
      <c r="B178" s="3" t="s">
        <v>175</v>
      </c>
      <c r="C178" s="29"/>
      <c r="D178" s="13">
        <v>-1.4432899320127035E-15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30"/>
      <c r="B179" s="46" t="s">
        <v>176</v>
      </c>
      <c r="C179" s="47"/>
      <c r="D179" s="45" t="s">
        <v>169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1"/>
      <c r="C180" s="20"/>
      <c r="D180" s="20"/>
      <c r="BM180" s="54"/>
    </row>
    <row r="181" spans="1:65" ht="15">
      <c r="B181" s="8" t="s">
        <v>330</v>
      </c>
      <c r="BM181" s="28" t="s">
        <v>177</v>
      </c>
    </row>
    <row r="182" spans="1:65" ht="15">
      <c r="A182" s="25" t="s">
        <v>28</v>
      </c>
      <c r="B182" s="18" t="s">
        <v>101</v>
      </c>
      <c r="C182" s="15" t="s">
        <v>102</v>
      </c>
      <c r="D182" s="16" t="s">
        <v>152</v>
      </c>
      <c r="E182" s="14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153</v>
      </c>
      <c r="C183" s="9" t="s">
        <v>153</v>
      </c>
      <c r="D183" s="146" t="s">
        <v>155</v>
      </c>
      <c r="E183" s="14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197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 t="s">
        <v>198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1.45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1.41</v>
      </c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13</v>
      </c>
    </row>
    <row r="188" spans="1:65">
      <c r="A188" s="30"/>
      <c r="B188" s="19">
        <v>1</v>
      </c>
      <c r="C188" s="9">
        <v>3</v>
      </c>
      <c r="D188" s="11">
        <v>1.42</v>
      </c>
      <c r="E188" s="14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1.38</v>
      </c>
      <c r="E189" s="14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1.415</v>
      </c>
    </row>
    <row r="190" spans="1:65">
      <c r="A190" s="30"/>
      <c r="B190" s="19">
        <v>1</v>
      </c>
      <c r="C190" s="9">
        <v>5</v>
      </c>
      <c r="D190" s="11">
        <v>1.43</v>
      </c>
      <c r="E190" s="14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40</v>
      </c>
    </row>
    <row r="191" spans="1:65">
      <c r="A191" s="30"/>
      <c r="B191" s="19">
        <v>1</v>
      </c>
      <c r="C191" s="9">
        <v>6</v>
      </c>
      <c r="D191" s="11">
        <v>1.4</v>
      </c>
      <c r="E191" s="14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4"/>
    </row>
    <row r="192" spans="1:65">
      <c r="A192" s="30"/>
      <c r="B192" s="20" t="s">
        <v>172</v>
      </c>
      <c r="C192" s="12"/>
      <c r="D192" s="23">
        <v>1.4149999999999998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30"/>
      <c r="B193" s="3" t="s">
        <v>173</v>
      </c>
      <c r="C193" s="29"/>
      <c r="D193" s="11">
        <v>1.415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30"/>
      <c r="B194" s="3" t="s">
        <v>174</v>
      </c>
      <c r="C194" s="29"/>
      <c r="D194" s="24">
        <v>2.428991560298226E-2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30"/>
      <c r="B195" s="3" t="s">
        <v>83</v>
      </c>
      <c r="C195" s="29"/>
      <c r="D195" s="13">
        <v>1.7166018093980398E-2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30"/>
      <c r="B196" s="3" t="s">
        <v>175</v>
      </c>
      <c r="C196" s="29"/>
      <c r="D196" s="13">
        <v>-1.1102230246251565E-16</v>
      </c>
      <c r="E196" s="14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30"/>
      <c r="B197" s="46" t="s">
        <v>176</v>
      </c>
      <c r="C197" s="47"/>
      <c r="D197" s="45" t="s">
        <v>169</v>
      </c>
      <c r="E197" s="14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1"/>
      <c r="C198" s="20"/>
      <c r="D198" s="20"/>
      <c r="BM198" s="54"/>
    </row>
    <row r="199" spans="1:65" ht="15">
      <c r="B199" s="8" t="s">
        <v>331</v>
      </c>
      <c r="BM199" s="28" t="s">
        <v>177</v>
      </c>
    </row>
    <row r="200" spans="1:65" ht="15">
      <c r="A200" s="25" t="s">
        <v>0</v>
      </c>
      <c r="B200" s="18" t="s">
        <v>101</v>
      </c>
      <c r="C200" s="15" t="s">
        <v>102</v>
      </c>
      <c r="D200" s="16" t="s">
        <v>152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153</v>
      </c>
      <c r="C201" s="9" t="s">
        <v>153</v>
      </c>
      <c r="D201" s="146" t="s">
        <v>155</v>
      </c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197</v>
      </c>
      <c r="E202" s="14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 t="s">
        <v>198</v>
      </c>
      <c r="E203" s="14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00">
        <v>823.7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5">
        <v>1</v>
      </c>
    </row>
    <row r="205" spans="1:65">
      <c r="A205" s="30"/>
      <c r="B205" s="19">
        <v>1</v>
      </c>
      <c r="C205" s="9">
        <v>2</v>
      </c>
      <c r="D205" s="206">
        <v>824.9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5">
        <v>14</v>
      </c>
    </row>
    <row r="206" spans="1:65">
      <c r="A206" s="30"/>
      <c r="B206" s="19">
        <v>1</v>
      </c>
      <c r="C206" s="9">
        <v>3</v>
      </c>
      <c r="D206" s="206">
        <v>834.7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5">
        <v>16</v>
      </c>
    </row>
    <row r="207" spans="1:65">
      <c r="A207" s="30"/>
      <c r="B207" s="19">
        <v>1</v>
      </c>
      <c r="C207" s="9">
        <v>4</v>
      </c>
      <c r="D207" s="206">
        <v>821</v>
      </c>
      <c r="E207" s="203"/>
      <c r="F207" s="204"/>
      <c r="G207" s="204"/>
      <c r="H207" s="204"/>
      <c r="I207" s="204"/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4"/>
      <c r="AT207" s="204"/>
      <c r="AU207" s="204"/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5">
        <v>831.56666666666695</v>
      </c>
    </row>
    <row r="208" spans="1:65">
      <c r="A208" s="30"/>
      <c r="B208" s="19">
        <v>1</v>
      </c>
      <c r="C208" s="9">
        <v>5</v>
      </c>
      <c r="D208" s="206">
        <v>843.6</v>
      </c>
      <c r="E208" s="203"/>
      <c r="F208" s="204"/>
      <c r="G208" s="204"/>
      <c r="H208" s="204"/>
      <c r="I208" s="204"/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4"/>
      <c r="AT208" s="204"/>
      <c r="AU208" s="204"/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5">
        <v>41</v>
      </c>
    </row>
    <row r="209" spans="1:65">
      <c r="A209" s="30"/>
      <c r="B209" s="19">
        <v>1</v>
      </c>
      <c r="C209" s="9">
        <v>6</v>
      </c>
      <c r="D209" s="206">
        <v>841.5</v>
      </c>
      <c r="E209" s="203"/>
      <c r="F209" s="204"/>
      <c r="G209" s="204"/>
      <c r="H209" s="204"/>
      <c r="I209" s="204"/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4"/>
      <c r="AT209" s="204"/>
      <c r="AU209" s="204"/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8"/>
    </row>
    <row r="210" spans="1:65">
      <c r="A210" s="30"/>
      <c r="B210" s="20" t="s">
        <v>172</v>
      </c>
      <c r="C210" s="12"/>
      <c r="D210" s="209">
        <v>831.56666666666672</v>
      </c>
      <c r="E210" s="203"/>
      <c r="F210" s="204"/>
      <c r="G210" s="204"/>
      <c r="H210" s="204"/>
      <c r="I210" s="204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4"/>
      <c r="AT210" s="204"/>
      <c r="AU210" s="204"/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8"/>
    </row>
    <row r="211" spans="1:65">
      <c r="A211" s="30"/>
      <c r="B211" s="3" t="s">
        <v>173</v>
      </c>
      <c r="C211" s="29"/>
      <c r="D211" s="206">
        <v>829.8</v>
      </c>
      <c r="E211" s="203"/>
      <c r="F211" s="204"/>
      <c r="G211" s="204"/>
      <c r="H211" s="204"/>
      <c r="I211" s="204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4"/>
      <c r="AT211" s="204"/>
      <c r="AU211" s="204"/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8"/>
    </row>
    <row r="212" spans="1:65">
      <c r="A212" s="30"/>
      <c r="B212" s="3" t="s">
        <v>174</v>
      </c>
      <c r="C212" s="29"/>
      <c r="D212" s="206">
        <v>9.7084842620600025</v>
      </c>
      <c r="E212" s="203"/>
      <c r="F212" s="204"/>
      <c r="G212" s="204"/>
      <c r="H212" s="204"/>
      <c r="I212" s="204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8"/>
    </row>
    <row r="213" spans="1:65">
      <c r="A213" s="30"/>
      <c r="B213" s="3" t="s">
        <v>83</v>
      </c>
      <c r="C213" s="29"/>
      <c r="D213" s="13">
        <v>1.1674931970248929E-2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30"/>
      <c r="B214" s="3" t="s">
        <v>175</v>
      </c>
      <c r="C214" s="29"/>
      <c r="D214" s="13">
        <v>-2.2204460492503131E-16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30"/>
      <c r="B215" s="46" t="s">
        <v>176</v>
      </c>
      <c r="C215" s="47"/>
      <c r="D215" s="45" t="s">
        <v>169</v>
      </c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1"/>
      <c r="C216" s="20"/>
      <c r="D216" s="20"/>
      <c r="BM216" s="54"/>
    </row>
    <row r="217" spans="1:65" ht="15">
      <c r="B217" s="8" t="s">
        <v>332</v>
      </c>
      <c r="BM217" s="28" t="s">
        <v>177</v>
      </c>
    </row>
    <row r="218" spans="1:65" ht="15">
      <c r="A218" s="25" t="s">
        <v>51</v>
      </c>
      <c r="B218" s="18" t="s">
        <v>101</v>
      </c>
      <c r="C218" s="15" t="s">
        <v>102</v>
      </c>
      <c r="D218" s="16" t="s">
        <v>152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153</v>
      </c>
      <c r="C219" s="9" t="s">
        <v>153</v>
      </c>
      <c r="D219" s="146" t="s">
        <v>155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197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 t="s">
        <v>198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2.4500000000000002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2.39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18</v>
      </c>
    </row>
    <row r="224" spans="1:65">
      <c r="A224" s="30"/>
      <c r="B224" s="19">
        <v>1</v>
      </c>
      <c r="C224" s="9">
        <v>3</v>
      </c>
      <c r="D224" s="11">
        <v>2.38</v>
      </c>
      <c r="E224" s="14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2.38</v>
      </c>
      <c r="E225" s="14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2.415</v>
      </c>
    </row>
    <row r="226" spans="1:65">
      <c r="A226" s="30"/>
      <c r="B226" s="19">
        <v>1</v>
      </c>
      <c r="C226" s="9">
        <v>5</v>
      </c>
      <c r="D226" s="11">
        <v>2.4500000000000002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42</v>
      </c>
    </row>
    <row r="227" spans="1:65">
      <c r="A227" s="30"/>
      <c r="B227" s="19">
        <v>1</v>
      </c>
      <c r="C227" s="9">
        <v>6</v>
      </c>
      <c r="D227" s="11">
        <v>2.44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30"/>
      <c r="B228" s="20" t="s">
        <v>172</v>
      </c>
      <c r="C228" s="12"/>
      <c r="D228" s="23">
        <v>2.415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30"/>
      <c r="B229" s="3" t="s">
        <v>173</v>
      </c>
      <c r="C229" s="29"/>
      <c r="D229" s="11">
        <v>2.415</v>
      </c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30"/>
      <c r="B230" s="3" t="s">
        <v>174</v>
      </c>
      <c r="C230" s="29"/>
      <c r="D230" s="24">
        <v>3.5071355833500448E-2</v>
      </c>
      <c r="E230" s="14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30"/>
      <c r="B231" s="3" t="s">
        <v>83</v>
      </c>
      <c r="C231" s="29"/>
      <c r="D231" s="13">
        <v>1.4522300552174098E-2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30"/>
      <c r="B232" s="3" t="s">
        <v>175</v>
      </c>
      <c r="C232" s="29"/>
      <c r="D232" s="13">
        <v>0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30"/>
      <c r="B233" s="46" t="s">
        <v>176</v>
      </c>
      <c r="C233" s="47"/>
      <c r="D233" s="45" t="s">
        <v>169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1"/>
      <c r="C234" s="20"/>
      <c r="D234" s="20"/>
      <c r="BM234" s="54"/>
    </row>
    <row r="235" spans="1:65" ht="15">
      <c r="B235" s="8" t="s">
        <v>333</v>
      </c>
      <c r="BM235" s="28" t="s">
        <v>177</v>
      </c>
    </row>
    <row r="236" spans="1:65" ht="15">
      <c r="A236" s="25" t="s">
        <v>42</v>
      </c>
      <c r="B236" s="18" t="s">
        <v>101</v>
      </c>
      <c r="C236" s="15" t="s">
        <v>102</v>
      </c>
      <c r="D236" s="16" t="s">
        <v>152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153</v>
      </c>
      <c r="C237" s="9" t="s">
        <v>153</v>
      </c>
      <c r="D237" s="146" t="s">
        <v>155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197</v>
      </c>
      <c r="E238" s="14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 t="s">
        <v>198</v>
      </c>
      <c r="E239" s="14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3.87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3.9300000000000006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19</v>
      </c>
    </row>
    <row r="242" spans="1:65">
      <c r="A242" s="30"/>
      <c r="B242" s="19">
        <v>1</v>
      </c>
      <c r="C242" s="9">
        <v>3</v>
      </c>
      <c r="D242" s="11">
        <v>3.84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4.0999999999999996</v>
      </c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4.0383333333333304</v>
      </c>
    </row>
    <row r="244" spans="1:65">
      <c r="A244" s="30"/>
      <c r="B244" s="19">
        <v>1</v>
      </c>
      <c r="C244" s="9">
        <v>5</v>
      </c>
      <c r="D244" s="11">
        <v>4.21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43</v>
      </c>
    </row>
    <row r="245" spans="1:65">
      <c r="A245" s="30"/>
      <c r="B245" s="19">
        <v>1</v>
      </c>
      <c r="C245" s="9">
        <v>6</v>
      </c>
      <c r="D245" s="11">
        <v>4.28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30"/>
      <c r="B246" s="20" t="s">
        <v>172</v>
      </c>
      <c r="C246" s="12"/>
      <c r="D246" s="23">
        <v>4.0383333333333331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30"/>
      <c r="B247" s="3" t="s">
        <v>173</v>
      </c>
      <c r="C247" s="29"/>
      <c r="D247" s="11">
        <v>4.0150000000000006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30"/>
      <c r="B248" s="3" t="s">
        <v>174</v>
      </c>
      <c r="C248" s="29"/>
      <c r="D248" s="24">
        <v>0.18497747610632667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30"/>
      <c r="B249" s="3" t="s">
        <v>83</v>
      </c>
      <c r="C249" s="29"/>
      <c r="D249" s="13">
        <v>4.5805400604125468E-2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30"/>
      <c r="B250" s="3" t="s">
        <v>175</v>
      </c>
      <c r="C250" s="29"/>
      <c r="D250" s="13">
        <v>6.6613381477509392E-16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30"/>
      <c r="B251" s="46" t="s">
        <v>176</v>
      </c>
      <c r="C251" s="47"/>
      <c r="D251" s="45" t="s">
        <v>169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1"/>
      <c r="C252" s="20"/>
      <c r="D252" s="20"/>
      <c r="BM252" s="54"/>
    </row>
    <row r="253" spans="1:65" ht="15">
      <c r="B253" s="8" t="s">
        <v>334</v>
      </c>
      <c r="BM253" s="28" t="s">
        <v>177</v>
      </c>
    </row>
    <row r="254" spans="1:65" ht="15">
      <c r="A254" s="25" t="s">
        <v>79</v>
      </c>
      <c r="B254" s="18" t="s">
        <v>101</v>
      </c>
      <c r="C254" s="15" t="s">
        <v>102</v>
      </c>
      <c r="D254" s="16" t="s">
        <v>152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153</v>
      </c>
      <c r="C255" s="9" t="s">
        <v>153</v>
      </c>
      <c r="D255" s="146" t="s">
        <v>155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197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 t="s">
        <v>198</v>
      </c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0.13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0.14000000000000001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21</v>
      </c>
    </row>
    <row r="260" spans="1:65">
      <c r="A260" s="30"/>
      <c r="B260" s="19">
        <v>1</v>
      </c>
      <c r="C260" s="9">
        <v>3</v>
      </c>
      <c r="D260" s="11">
        <v>0.13</v>
      </c>
      <c r="E260" s="14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0.13</v>
      </c>
      <c r="E261" s="14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0.133333333333333</v>
      </c>
    </row>
    <row r="262" spans="1:65">
      <c r="A262" s="30"/>
      <c r="B262" s="19">
        <v>1</v>
      </c>
      <c r="C262" s="9">
        <v>5</v>
      </c>
      <c r="D262" s="11">
        <v>0.14000000000000001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44</v>
      </c>
    </row>
    <row r="263" spans="1:65">
      <c r="A263" s="30"/>
      <c r="B263" s="19">
        <v>1</v>
      </c>
      <c r="C263" s="9">
        <v>6</v>
      </c>
      <c r="D263" s="11">
        <v>0.13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30"/>
      <c r="B264" s="20" t="s">
        <v>172</v>
      </c>
      <c r="C264" s="12"/>
      <c r="D264" s="23">
        <v>0.13333333333333333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30"/>
      <c r="B265" s="3" t="s">
        <v>173</v>
      </c>
      <c r="C265" s="29"/>
      <c r="D265" s="11">
        <v>0.13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30"/>
      <c r="B266" s="3" t="s">
        <v>174</v>
      </c>
      <c r="C266" s="29"/>
      <c r="D266" s="24">
        <v>5.1639777949432277E-3</v>
      </c>
      <c r="E266" s="14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30"/>
      <c r="B267" s="3" t="s">
        <v>83</v>
      </c>
      <c r="C267" s="29"/>
      <c r="D267" s="13">
        <v>3.872983346207421E-2</v>
      </c>
      <c r="E267" s="14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30"/>
      <c r="B268" s="3" t="s">
        <v>175</v>
      </c>
      <c r="C268" s="29"/>
      <c r="D268" s="13">
        <v>2.4424906541753444E-15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30"/>
      <c r="B269" s="46" t="s">
        <v>176</v>
      </c>
      <c r="C269" s="47"/>
      <c r="D269" s="45" t="s">
        <v>169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1"/>
      <c r="C270" s="20"/>
      <c r="D270" s="20"/>
      <c r="BM270" s="54"/>
    </row>
    <row r="271" spans="1:65" ht="15">
      <c r="B271" s="8" t="s">
        <v>335</v>
      </c>
      <c r="BM271" s="28" t="s">
        <v>177</v>
      </c>
    </row>
    <row r="272" spans="1:65" ht="15">
      <c r="A272" s="25" t="s">
        <v>8</v>
      </c>
      <c r="B272" s="18" t="s">
        <v>101</v>
      </c>
      <c r="C272" s="15" t="s">
        <v>102</v>
      </c>
      <c r="D272" s="16" t="s">
        <v>152</v>
      </c>
      <c r="E272" s="14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153</v>
      </c>
      <c r="C273" s="9" t="s">
        <v>153</v>
      </c>
      <c r="D273" s="146" t="s">
        <v>155</v>
      </c>
      <c r="E273" s="14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197</v>
      </c>
      <c r="E274" s="14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 t="s">
        <v>198</v>
      </c>
      <c r="E275" s="14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1.07</v>
      </c>
      <c r="E276" s="14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1.0900000000000001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22</v>
      </c>
    </row>
    <row r="278" spans="1:65">
      <c r="A278" s="30"/>
      <c r="B278" s="19">
        <v>1</v>
      </c>
      <c r="C278" s="9">
        <v>3</v>
      </c>
      <c r="D278" s="11">
        <v>1.08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1.01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1.02833333333333</v>
      </c>
    </row>
    <row r="280" spans="1:65">
      <c r="A280" s="30"/>
      <c r="B280" s="19">
        <v>1</v>
      </c>
      <c r="C280" s="9">
        <v>5</v>
      </c>
      <c r="D280" s="11">
        <v>0.97000000000000008</v>
      </c>
      <c r="E280" s="14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45</v>
      </c>
    </row>
    <row r="281" spans="1:65">
      <c r="A281" s="30"/>
      <c r="B281" s="19">
        <v>1</v>
      </c>
      <c r="C281" s="9">
        <v>6</v>
      </c>
      <c r="D281" s="11">
        <v>0.95</v>
      </c>
      <c r="E281" s="14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30"/>
      <c r="B282" s="20" t="s">
        <v>172</v>
      </c>
      <c r="C282" s="12"/>
      <c r="D282" s="23">
        <v>1.0283333333333333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30"/>
      <c r="B283" s="3" t="s">
        <v>173</v>
      </c>
      <c r="C283" s="29"/>
      <c r="D283" s="11">
        <v>1.04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30"/>
      <c r="B284" s="3" t="s">
        <v>174</v>
      </c>
      <c r="C284" s="29"/>
      <c r="D284" s="24">
        <v>6.0138728508895754E-2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30"/>
      <c r="B285" s="3" t="s">
        <v>83</v>
      </c>
      <c r="C285" s="29"/>
      <c r="D285" s="13">
        <v>5.8481745713674961E-2</v>
      </c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30"/>
      <c r="B286" s="3" t="s">
        <v>175</v>
      </c>
      <c r="C286" s="29"/>
      <c r="D286" s="13">
        <v>3.3306690738754696E-15</v>
      </c>
      <c r="E286" s="14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30"/>
      <c r="B287" s="46" t="s">
        <v>176</v>
      </c>
      <c r="C287" s="47"/>
      <c r="D287" s="45" t="s">
        <v>169</v>
      </c>
      <c r="E287" s="14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1"/>
      <c r="C288" s="20"/>
      <c r="D288" s="20"/>
      <c r="BM288" s="54"/>
    </row>
    <row r="289" spans="1:65" ht="15">
      <c r="B289" s="8" t="s">
        <v>336</v>
      </c>
      <c r="BM289" s="28" t="s">
        <v>177</v>
      </c>
    </row>
    <row r="290" spans="1:65" ht="15">
      <c r="A290" s="25" t="s">
        <v>14</v>
      </c>
      <c r="B290" s="18" t="s">
        <v>101</v>
      </c>
      <c r="C290" s="15" t="s">
        <v>102</v>
      </c>
      <c r="D290" s="16" t="s">
        <v>152</v>
      </c>
      <c r="E290" s="14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153</v>
      </c>
      <c r="C291" s="9" t="s">
        <v>153</v>
      </c>
      <c r="D291" s="146" t="s">
        <v>155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197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3</v>
      </c>
    </row>
    <row r="293" spans="1:65">
      <c r="A293" s="30"/>
      <c r="B293" s="19"/>
      <c r="C293" s="9"/>
      <c r="D293" s="26" t="s">
        <v>198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3</v>
      </c>
    </row>
    <row r="294" spans="1:65">
      <c r="A294" s="30"/>
      <c r="B294" s="18">
        <v>1</v>
      </c>
      <c r="C294" s="14">
        <v>1</v>
      </c>
      <c r="D294" s="219">
        <v>0.05</v>
      </c>
      <c r="E294" s="210"/>
      <c r="F294" s="211"/>
      <c r="G294" s="211"/>
      <c r="H294" s="211"/>
      <c r="I294" s="211"/>
      <c r="J294" s="211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  <c r="AH294" s="211"/>
      <c r="AI294" s="211"/>
      <c r="AJ294" s="211"/>
      <c r="AK294" s="211"/>
      <c r="AL294" s="211"/>
      <c r="AM294" s="211"/>
      <c r="AN294" s="211"/>
      <c r="AO294" s="211"/>
      <c r="AP294" s="211"/>
      <c r="AQ294" s="211"/>
      <c r="AR294" s="211"/>
      <c r="AS294" s="211"/>
      <c r="AT294" s="211"/>
      <c r="AU294" s="211"/>
      <c r="AV294" s="211"/>
      <c r="AW294" s="211"/>
      <c r="AX294" s="211"/>
      <c r="AY294" s="211"/>
      <c r="AZ294" s="211"/>
      <c r="BA294" s="211"/>
      <c r="BB294" s="211"/>
      <c r="BC294" s="211"/>
      <c r="BD294" s="211"/>
      <c r="BE294" s="211"/>
      <c r="BF294" s="211"/>
      <c r="BG294" s="211"/>
      <c r="BH294" s="211"/>
      <c r="BI294" s="211"/>
      <c r="BJ294" s="211"/>
      <c r="BK294" s="211"/>
      <c r="BL294" s="211"/>
      <c r="BM294" s="220">
        <v>1</v>
      </c>
    </row>
    <row r="295" spans="1:65">
      <c r="A295" s="30"/>
      <c r="B295" s="19">
        <v>1</v>
      </c>
      <c r="C295" s="9">
        <v>2</v>
      </c>
      <c r="D295" s="24">
        <v>5.5E-2</v>
      </c>
      <c r="E295" s="210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  <c r="AJ295" s="211"/>
      <c r="AK295" s="211"/>
      <c r="AL295" s="211"/>
      <c r="AM295" s="211"/>
      <c r="AN295" s="211"/>
      <c r="AO295" s="211"/>
      <c r="AP295" s="211"/>
      <c r="AQ295" s="211"/>
      <c r="AR295" s="211"/>
      <c r="AS295" s="211"/>
      <c r="AT295" s="211"/>
      <c r="AU295" s="211"/>
      <c r="AV295" s="211"/>
      <c r="AW295" s="211"/>
      <c r="AX295" s="211"/>
      <c r="AY295" s="211"/>
      <c r="AZ295" s="211"/>
      <c r="BA295" s="211"/>
      <c r="BB295" s="211"/>
      <c r="BC295" s="211"/>
      <c r="BD295" s="211"/>
      <c r="BE295" s="211"/>
      <c r="BF295" s="211"/>
      <c r="BG295" s="211"/>
      <c r="BH295" s="211"/>
      <c r="BI295" s="211"/>
      <c r="BJ295" s="211"/>
      <c r="BK295" s="211"/>
      <c r="BL295" s="211"/>
      <c r="BM295" s="220">
        <v>4</v>
      </c>
    </row>
    <row r="296" spans="1:65">
      <c r="A296" s="30"/>
      <c r="B296" s="19">
        <v>1</v>
      </c>
      <c r="C296" s="9">
        <v>3</v>
      </c>
      <c r="D296" s="24">
        <v>6.1000000000000006E-2</v>
      </c>
      <c r="E296" s="210"/>
      <c r="F296" s="211"/>
      <c r="G296" s="211"/>
      <c r="H296" s="211"/>
      <c r="I296" s="211"/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  <c r="AH296" s="211"/>
      <c r="AI296" s="211"/>
      <c r="AJ296" s="211"/>
      <c r="AK296" s="211"/>
      <c r="AL296" s="211"/>
      <c r="AM296" s="211"/>
      <c r="AN296" s="211"/>
      <c r="AO296" s="211"/>
      <c r="AP296" s="211"/>
      <c r="AQ296" s="211"/>
      <c r="AR296" s="211"/>
      <c r="AS296" s="211"/>
      <c r="AT296" s="211"/>
      <c r="AU296" s="211"/>
      <c r="AV296" s="211"/>
      <c r="AW296" s="211"/>
      <c r="AX296" s="211"/>
      <c r="AY296" s="211"/>
      <c r="AZ296" s="211"/>
      <c r="BA296" s="211"/>
      <c r="BB296" s="211"/>
      <c r="BC296" s="211"/>
      <c r="BD296" s="211"/>
      <c r="BE296" s="211"/>
      <c r="BF296" s="211"/>
      <c r="BG296" s="211"/>
      <c r="BH296" s="211"/>
      <c r="BI296" s="211"/>
      <c r="BJ296" s="211"/>
      <c r="BK296" s="211"/>
      <c r="BL296" s="211"/>
      <c r="BM296" s="220">
        <v>16</v>
      </c>
    </row>
    <row r="297" spans="1:65">
      <c r="A297" s="30"/>
      <c r="B297" s="19">
        <v>1</v>
      </c>
      <c r="C297" s="9">
        <v>4</v>
      </c>
      <c r="D297" s="24">
        <v>5.3999999999999999E-2</v>
      </c>
      <c r="E297" s="210"/>
      <c r="F297" s="211"/>
      <c r="G297" s="211"/>
      <c r="H297" s="211"/>
      <c r="I297" s="211"/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  <c r="AH297" s="211"/>
      <c r="AI297" s="211"/>
      <c r="AJ297" s="211"/>
      <c r="AK297" s="211"/>
      <c r="AL297" s="211"/>
      <c r="AM297" s="211"/>
      <c r="AN297" s="211"/>
      <c r="AO297" s="211"/>
      <c r="AP297" s="211"/>
      <c r="AQ297" s="211"/>
      <c r="AR297" s="211"/>
      <c r="AS297" s="211"/>
      <c r="AT297" s="211"/>
      <c r="AU297" s="211"/>
      <c r="AV297" s="211"/>
      <c r="AW297" s="211"/>
      <c r="AX297" s="211"/>
      <c r="AY297" s="211"/>
      <c r="AZ297" s="211"/>
      <c r="BA297" s="211"/>
      <c r="BB297" s="211"/>
      <c r="BC297" s="211"/>
      <c r="BD297" s="211"/>
      <c r="BE297" s="211"/>
      <c r="BF297" s="211"/>
      <c r="BG297" s="211"/>
      <c r="BH297" s="211"/>
      <c r="BI297" s="211"/>
      <c r="BJ297" s="211"/>
      <c r="BK297" s="211"/>
      <c r="BL297" s="211"/>
      <c r="BM297" s="220">
        <v>5.3666666666666703E-2</v>
      </c>
    </row>
    <row r="298" spans="1:65">
      <c r="A298" s="30"/>
      <c r="B298" s="19">
        <v>1</v>
      </c>
      <c r="C298" s="9">
        <v>5</v>
      </c>
      <c r="D298" s="24">
        <v>4.9000000000000002E-2</v>
      </c>
      <c r="E298" s="210"/>
      <c r="F298" s="211"/>
      <c r="G298" s="211"/>
      <c r="H298" s="211"/>
      <c r="I298" s="211"/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1"/>
      <c r="BD298" s="211"/>
      <c r="BE298" s="211"/>
      <c r="BF298" s="211"/>
      <c r="BG298" s="211"/>
      <c r="BH298" s="211"/>
      <c r="BI298" s="211"/>
      <c r="BJ298" s="211"/>
      <c r="BK298" s="211"/>
      <c r="BL298" s="211"/>
      <c r="BM298" s="220">
        <v>30</v>
      </c>
    </row>
    <row r="299" spans="1:65">
      <c r="A299" s="30"/>
      <c r="B299" s="19">
        <v>1</v>
      </c>
      <c r="C299" s="9">
        <v>6</v>
      </c>
      <c r="D299" s="24">
        <v>5.2999999999999999E-2</v>
      </c>
      <c r="E299" s="210"/>
      <c r="F299" s="211"/>
      <c r="G299" s="211"/>
      <c r="H299" s="211"/>
      <c r="I299" s="211"/>
      <c r="J299" s="211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  <c r="AA299" s="211"/>
      <c r="AB299" s="211"/>
      <c r="AC299" s="211"/>
      <c r="AD299" s="211"/>
      <c r="AE299" s="211"/>
      <c r="AF299" s="211"/>
      <c r="AG299" s="211"/>
      <c r="AH299" s="211"/>
      <c r="AI299" s="211"/>
      <c r="AJ299" s="211"/>
      <c r="AK299" s="211"/>
      <c r="AL299" s="211"/>
      <c r="AM299" s="211"/>
      <c r="AN299" s="211"/>
      <c r="AO299" s="211"/>
      <c r="AP299" s="211"/>
      <c r="AQ299" s="211"/>
      <c r="AR299" s="211"/>
      <c r="AS299" s="211"/>
      <c r="AT299" s="211"/>
      <c r="AU299" s="211"/>
      <c r="AV299" s="211"/>
      <c r="AW299" s="211"/>
      <c r="AX299" s="211"/>
      <c r="AY299" s="211"/>
      <c r="AZ299" s="211"/>
      <c r="BA299" s="211"/>
      <c r="BB299" s="211"/>
      <c r="BC299" s="211"/>
      <c r="BD299" s="211"/>
      <c r="BE299" s="211"/>
      <c r="BF299" s="211"/>
      <c r="BG299" s="211"/>
      <c r="BH299" s="211"/>
      <c r="BI299" s="211"/>
      <c r="BJ299" s="211"/>
      <c r="BK299" s="211"/>
      <c r="BL299" s="211"/>
      <c r="BM299" s="55"/>
    </row>
    <row r="300" spans="1:65">
      <c r="A300" s="30"/>
      <c r="B300" s="20" t="s">
        <v>172</v>
      </c>
      <c r="C300" s="12"/>
      <c r="D300" s="221">
        <v>5.3666666666666668E-2</v>
      </c>
      <c r="E300" s="210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  <c r="AK300" s="211"/>
      <c r="AL300" s="211"/>
      <c r="AM300" s="211"/>
      <c r="AN300" s="211"/>
      <c r="AO300" s="211"/>
      <c r="AP300" s="211"/>
      <c r="AQ300" s="211"/>
      <c r="AR300" s="211"/>
      <c r="AS300" s="211"/>
      <c r="AT300" s="211"/>
      <c r="AU300" s="211"/>
      <c r="AV300" s="211"/>
      <c r="AW300" s="211"/>
      <c r="AX300" s="211"/>
      <c r="AY300" s="211"/>
      <c r="AZ300" s="211"/>
      <c r="BA300" s="211"/>
      <c r="BB300" s="211"/>
      <c r="BC300" s="211"/>
      <c r="BD300" s="211"/>
      <c r="BE300" s="211"/>
      <c r="BF300" s="211"/>
      <c r="BG300" s="211"/>
      <c r="BH300" s="211"/>
      <c r="BI300" s="211"/>
      <c r="BJ300" s="211"/>
      <c r="BK300" s="211"/>
      <c r="BL300" s="211"/>
      <c r="BM300" s="55"/>
    </row>
    <row r="301" spans="1:65">
      <c r="A301" s="30"/>
      <c r="B301" s="3" t="s">
        <v>173</v>
      </c>
      <c r="C301" s="29"/>
      <c r="D301" s="24">
        <v>5.3499999999999999E-2</v>
      </c>
      <c r="E301" s="210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11"/>
      <c r="AT301" s="211"/>
      <c r="AU301" s="211"/>
      <c r="AV301" s="211"/>
      <c r="AW301" s="211"/>
      <c r="AX301" s="211"/>
      <c r="AY301" s="211"/>
      <c r="AZ301" s="211"/>
      <c r="BA301" s="211"/>
      <c r="BB301" s="211"/>
      <c r="BC301" s="211"/>
      <c r="BD301" s="211"/>
      <c r="BE301" s="211"/>
      <c r="BF301" s="211"/>
      <c r="BG301" s="211"/>
      <c r="BH301" s="211"/>
      <c r="BI301" s="211"/>
      <c r="BJ301" s="211"/>
      <c r="BK301" s="211"/>
      <c r="BL301" s="211"/>
      <c r="BM301" s="55"/>
    </row>
    <row r="302" spans="1:65">
      <c r="A302" s="30"/>
      <c r="B302" s="3" t="s">
        <v>174</v>
      </c>
      <c r="C302" s="29"/>
      <c r="D302" s="24">
        <v>4.2739521132865634E-3</v>
      </c>
      <c r="E302" s="210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11"/>
      <c r="AT302" s="211"/>
      <c r="AU302" s="211"/>
      <c r="AV302" s="211"/>
      <c r="AW302" s="211"/>
      <c r="AX302" s="211"/>
      <c r="AY302" s="211"/>
      <c r="AZ302" s="211"/>
      <c r="BA302" s="211"/>
      <c r="BB302" s="211"/>
      <c r="BC302" s="211"/>
      <c r="BD302" s="211"/>
      <c r="BE302" s="211"/>
      <c r="BF302" s="211"/>
      <c r="BG302" s="211"/>
      <c r="BH302" s="211"/>
      <c r="BI302" s="211"/>
      <c r="BJ302" s="211"/>
      <c r="BK302" s="211"/>
      <c r="BL302" s="211"/>
      <c r="BM302" s="55"/>
    </row>
    <row r="303" spans="1:65">
      <c r="A303" s="30"/>
      <c r="B303" s="3" t="s">
        <v>83</v>
      </c>
      <c r="C303" s="29"/>
      <c r="D303" s="13">
        <v>7.9638859253786901E-2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30"/>
      <c r="B304" s="3" t="s">
        <v>175</v>
      </c>
      <c r="C304" s="29"/>
      <c r="D304" s="13">
        <v>-6.6613381477509392E-16</v>
      </c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30"/>
      <c r="B305" s="46" t="s">
        <v>176</v>
      </c>
      <c r="C305" s="47"/>
      <c r="D305" s="45" t="s">
        <v>169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1"/>
      <c r="C306" s="20"/>
      <c r="D306" s="20"/>
      <c r="BM306" s="54"/>
    </row>
    <row r="307" spans="1:65" ht="15">
      <c r="B307" s="8" t="s">
        <v>337</v>
      </c>
      <c r="BM307" s="28" t="s">
        <v>177</v>
      </c>
    </row>
    <row r="308" spans="1:65" ht="15">
      <c r="A308" s="25" t="s">
        <v>52</v>
      </c>
      <c r="B308" s="18" t="s">
        <v>101</v>
      </c>
      <c r="C308" s="15" t="s">
        <v>102</v>
      </c>
      <c r="D308" s="16" t="s">
        <v>152</v>
      </c>
      <c r="E308" s="14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153</v>
      </c>
      <c r="C309" s="9" t="s">
        <v>153</v>
      </c>
      <c r="D309" s="146" t="s">
        <v>155</v>
      </c>
      <c r="E309" s="14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1</v>
      </c>
    </row>
    <row r="310" spans="1:65">
      <c r="A310" s="30"/>
      <c r="B310" s="19"/>
      <c r="C310" s="9"/>
      <c r="D310" s="10" t="s">
        <v>197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3</v>
      </c>
    </row>
    <row r="311" spans="1:65">
      <c r="A311" s="30"/>
      <c r="B311" s="19"/>
      <c r="C311" s="9"/>
      <c r="D311" s="26" t="s">
        <v>198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3</v>
      </c>
    </row>
    <row r="312" spans="1:65">
      <c r="A312" s="30"/>
      <c r="B312" s="18">
        <v>1</v>
      </c>
      <c r="C312" s="14">
        <v>1</v>
      </c>
      <c r="D312" s="219">
        <v>0.4</v>
      </c>
      <c r="E312" s="210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  <c r="AH312" s="211"/>
      <c r="AI312" s="211"/>
      <c r="AJ312" s="211"/>
      <c r="AK312" s="211"/>
      <c r="AL312" s="211"/>
      <c r="AM312" s="211"/>
      <c r="AN312" s="211"/>
      <c r="AO312" s="211"/>
      <c r="AP312" s="211"/>
      <c r="AQ312" s="211"/>
      <c r="AR312" s="211"/>
      <c r="AS312" s="211"/>
      <c r="AT312" s="211"/>
      <c r="AU312" s="211"/>
      <c r="AV312" s="211"/>
      <c r="AW312" s="211"/>
      <c r="AX312" s="211"/>
      <c r="AY312" s="211"/>
      <c r="AZ312" s="211"/>
      <c r="BA312" s="211"/>
      <c r="BB312" s="211"/>
      <c r="BC312" s="211"/>
      <c r="BD312" s="211"/>
      <c r="BE312" s="211"/>
      <c r="BF312" s="211"/>
      <c r="BG312" s="211"/>
      <c r="BH312" s="211"/>
      <c r="BI312" s="211"/>
      <c r="BJ312" s="211"/>
      <c r="BK312" s="211"/>
      <c r="BL312" s="211"/>
      <c r="BM312" s="220">
        <v>1</v>
      </c>
    </row>
    <row r="313" spans="1:65">
      <c r="A313" s="30"/>
      <c r="B313" s="19">
        <v>1</v>
      </c>
      <c r="C313" s="9">
        <v>2</v>
      </c>
      <c r="D313" s="24">
        <v>0.39</v>
      </c>
      <c r="E313" s="210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  <c r="AH313" s="211"/>
      <c r="AI313" s="211"/>
      <c r="AJ313" s="211"/>
      <c r="AK313" s="211"/>
      <c r="AL313" s="211"/>
      <c r="AM313" s="211"/>
      <c r="AN313" s="211"/>
      <c r="AO313" s="211"/>
      <c r="AP313" s="211"/>
      <c r="AQ313" s="211"/>
      <c r="AR313" s="211"/>
      <c r="AS313" s="211"/>
      <c r="AT313" s="211"/>
      <c r="AU313" s="211"/>
      <c r="AV313" s="211"/>
      <c r="AW313" s="211"/>
      <c r="AX313" s="211"/>
      <c r="AY313" s="211"/>
      <c r="AZ313" s="211"/>
      <c r="BA313" s="211"/>
      <c r="BB313" s="211"/>
      <c r="BC313" s="211"/>
      <c r="BD313" s="211"/>
      <c r="BE313" s="211"/>
      <c r="BF313" s="211"/>
      <c r="BG313" s="211"/>
      <c r="BH313" s="211"/>
      <c r="BI313" s="211"/>
      <c r="BJ313" s="211"/>
      <c r="BK313" s="211"/>
      <c r="BL313" s="211"/>
      <c r="BM313" s="220">
        <v>5</v>
      </c>
    </row>
    <row r="314" spans="1:65">
      <c r="A314" s="30"/>
      <c r="B314" s="19">
        <v>1</v>
      </c>
      <c r="C314" s="9">
        <v>3</v>
      </c>
      <c r="D314" s="24">
        <v>0.38</v>
      </c>
      <c r="E314" s="210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20">
        <v>16</v>
      </c>
    </row>
    <row r="315" spans="1:65">
      <c r="A315" s="30"/>
      <c r="B315" s="19">
        <v>1</v>
      </c>
      <c r="C315" s="9">
        <v>4</v>
      </c>
      <c r="D315" s="24">
        <v>0.39</v>
      </c>
      <c r="E315" s="210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20">
        <v>0.39333333333333298</v>
      </c>
    </row>
    <row r="316" spans="1:65">
      <c r="A316" s="30"/>
      <c r="B316" s="19">
        <v>1</v>
      </c>
      <c r="C316" s="9">
        <v>5</v>
      </c>
      <c r="D316" s="24">
        <v>0.4</v>
      </c>
      <c r="E316" s="210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20">
        <v>31</v>
      </c>
    </row>
    <row r="317" spans="1:65">
      <c r="A317" s="30"/>
      <c r="B317" s="19">
        <v>1</v>
      </c>
      <c r="C317" s="9">
        <v>6</v>
      </c>
      <c r="D317" s="24">
        <v>0.4</v>
      </c>
      <c r="E317" s="210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55"/>
    </row>
    <row r="318" spans="1:65">
      <c r="A318" s="30"/>
      <c r="B318" s="20" t="s">
        <v>172</v>
      </c>
      <c r="C318" s="12"/>
      <c r="D318" s="221">
        <v>0.39333333333333331</v>
      </c>
      <c r="E318" s="210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55"/>
    </row>
    <row r="319" spans="1:65">
      <c r="A319" s="30"/>
      <c r="B319" s="3" t="s">
        <v>173</v>
      </c>
      <c r="C319" s="29"/>
      <c r="D319" s="24">
        <v>0.39500000000000002</v>
      </c>
      <c r="E319" s="210"/>
      <c r="F319" s="211"/>
      <c r="G319" s="211"/>
      <c r="H319" s="211"/>
      <c r="I319" s="211"/>
      <c r="J319" s="211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  <c r="AH319" s="211"/>
      <c r="AI319" s="211"/>
      <c r="AJ319" s="211"/>
      <c r="AK319" s="211"/>
      <c r="AL319" s="211"/>
      <c r="AM319" s="211"/>
      <c r="AN319" s="211"/>
      <c r="AO319" s="211"/>
      <c r="AP319" s="211"/>
      <c r="AQ319" s="211"/>
      <c r="AR319" s="211"/>
      <c r="AS319" s="211"/>
      <c r="AT319" s="211"/>
      <c r="AU319" s="211"/>
      <c r="AV319" s="211"/>
      <c r="AW319" s="211"/>
      <c r="AX319" s="211"/>
      <c r="AY319" s="211"/>
      <c r="AZ319" s="211"/>
      <c r="BA319" s="211"/>
      <c r="BB319" s="211"/>
      <c r="BC319" s="211"/>
      <c r="BD319" s="211"/>
      <c r="BE319" s="211"/>
      <c r="BF319" s="211"/>
      <c r="BG319" s="211"/>
      <c r="BH319" s="211"/>
      <c r="BI319" s="211"/>
      <c r="BJ319" s="211"/>
      <c r="BK319" s="211"/>
      <c r="BL319" s="211"/>
      <c r="BM319" s="55"/>
    </row>
    <row r="320" spans="1:65">
      <c r="A320" s="30"/>
      <c r="B320" s="3" t="s">
        <v>174</v>
      </c>
      <c r="C320" s="29"/>
      <c r="D320" s="24">
        <v>8.1649658092772665E-3</v>
      </c>
      <c r="E320" s="210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11"/>
      <c r="AE320" s="211"/>
      <c r="AF320" s="211"/>
      <c r="AG320" s="211"/>
      <c r="AH320" s="211"/>
      <c r="AI320" s="211"/>
      <c r="AJ320" s="211"/>
      <c r="AK320" s="211"/>
      <c r="AL320" s="211"/>
      <c r="AM320" s="211"/>
      <c r="AN320" s="211"/>
      <c r="AO320" s="211"/>
      <c r="AP320" s="211"/>
      <c r="AQ320" s="211"/>
      <c r="AR320" s="211"/>
      <c r="AS320" s="211"/>
      <c r="AT320" s="211"/>
      <c r="AU320" s="211"/>
      <c r="AV320" s="211"/>
      <c r="AW320" s="211"/>
      <c r="AX320" s="211"/>
      <c r="AY320" s="211"/>
      <c r="AZ320" s="211"/>
      <c r="BA320" s="211"/>
      <c r="BB320" s="211"/>
      <c r="BC320" s="211"/>
      <c r="BD320" s="211"/>
      <c r="BE320" s="211"/>
      <c r="BF320" s="211"/>
      <c r="BG320" s="211"/>
      <c r="BH320" s="211"/>
      <c r="BI320" s="211"/>
      <c r="BJ320" s="211"/>
      <c r="BK320" s="211"/>
      <c r="BL320" s="211"/>
      <c r="BM320" s="55"/>
    </row>
    <row r="321" spans="1:65">
      <c r="A321" s="30"/>
      <c r="B321" s="3" t="s">
        <v>83</v>
      </c>
      <c r="C321" s="29"/>
      <c r="D321" s="13">
        <v>2.0758387650704917E-2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30"/>
      <c r="B322" s="3" t="s">
        <v>175</v>
      </c>
      <c r="C322" s="29"/>
      <c r="D322" s="13">
        <v>8.8817841970012523E-16</v>
      </c>
      <c r="E322" s="14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30"/>
      <c r="B323" s="46" t="s">
        <v>176</v>
      </c>
      <c r="C323" s="47"/>
      <c r="D323" s="45" t="s">
        <v>169</v>
      </c>
      <c r="E323" s="14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1"/>
      <c r="C324" s="20"/>
      <c r="D324" s="20"/>
      <c r="BM324" s="54"/>
    </row>
    <row r="325" spans="1:65" ht="15">
      <c r="B325" s="8" t="s">
        <v>338</v>
      </c>
      <c r="BM325" s="28" t="s">
        <v>177</v>
      </c>
    </row>
    <row r="326" spans="1:65" ht="15">
      <c r="A326" s="25" t="s">
        <v>17</v>
      </c>
      <c r="B326" s="18" t="s">
        <v>101</v>
      </c>
      <c r="C326" s="15" t="s">
        <v>102</v>
      </c>
      <c r="D326" s="16" t="s">
        <v>152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153</v>
      </c>
      <c r="C327" s="9" t="s">
        <v>153</v>
      </c>
      <c r="D327" s="146" t="s">
        <v>155</v>
      </c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197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/>
      <c r="C329" s="9"/>
      <c r="D329" s="26" t="s">
        <v>198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8">
        <v>1</v>
      </c>
      <c r="C330" s="14">
        <v>1</v>
      </c>
      <c r="D330" s="212">
        <v>21.6</v>
      </c>
      <c r="E330" s="213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5">
        <v>1</v>
      </c>
    </row>
    <row r="331" spans="1:65">
      <c r="A331" s="30"/>
      <c r="B331" s="19">
        <v>1</v>
      </c>
      <c r="C331" s="9">
        <v>2</v>
      </c>
      <c r="D331" s="216">
        <v>20.9</v>
      </c>
      <c r="E331" s="213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5">
        <v>6</v>
      </c>
    </row>
    <row r="332" spans="1:65">
      <c r="A332" s="30"/>
      <c r="B332" s="19">
        <v>1</v>
      </c>
      <c r="C332" s="9">
        <v>3</v>
      </c>
      <c r="D332" s="216">
        <v>20.7</v>
      </c>
      <c r="E332" s="213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5">
        <v>16</v>
      </c>
    </row>
    <row r="333" spans="1:65">
      <c r="A333" s="30"/>
      <c r="B333" s="19">
        <v>1</v>
      </c>
      <c r="C333" s="9">
        <v>4</v>
      </c>
      <c r="D333" s="216">
        <v>20.7</v>
      </c>
      <c r="E333" s="213"/>
      <c r="F333" s="214"/>
      <c r="G333" s="214"/>
      <c r="H333" s="214"/>
      <c r="I333" s="214"/>
      <c r="J333" s="214"/>
      <c r="K333" s="214"/>
      <c r="L333" s="214"/>
      <c r="M333" s="214"/>
      <c r="N333" s="214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  <c r="AF333" s="214"/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  <c r="BI333" s="214"/>
      <c r="BJ333" s="214"/>
      <c r="BK333" s="214"/>
      <c r="BL333" s="214"/>
      <c r="BM333" s="215">
        <v>21.183333333333302</v>
      </c>
    </row>
    <row r="334" spans="1:65">
      <c r="A334" s="30"/>
      <c r="B334" s="19">
        <v>1</v>
      </c>
      <c r="C334" s="9">
        <v>5</v>
      </c>
      <c r="D334" s="216">
        <v>21.6</v>
      </c>
      <c r="E334" s="213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  <c r="BI334" s="214"/>
      <c r="BJ334" s="214"/>
      <c r="BK334" s="214"/>
      <c r="BL334" s="214"/>
      <c r="BM334" s="215">
        <v>32</v>
      </c>
    </row>
    <row r="335" spans="1:65">
      <c r="A335" s="30"/>
      <c r="B335" s="19">
        <v>1</v>
      </c>
      <c r="C335" s="9">
        <v>6</v>
      </c>
      <c r="D335" s="216">
        <v>21.6</v>
      </c>
      <c r="E335" s="213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7"/>
    </row>
    <row r="336" spans="1:65">
      <c r="A336" s="30"/>
      <c r="B336" s="20" t="s">
        <v>172</v>
      </c>
      <c r="C336" s="12"/>
      <c r="D336" s="218">
        <v>21.183333333333334</v>
      </c>
      <c r="E336" s="213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7"/>
    </row>
    <row r="337" spans="1:65">
      <c r="A337" s="30"/>
      <c r="B337" s="3" t="s">
        <v>173</v>
      </c>
      <c r="C337" s="29"/>
      <c r="D337" s="216">
        <v>21.25</v>
      </c>
      <c r="E337" s="213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7"/>
    </row>
    <row r="338" spans="1:65">
      <c r="A338" s="30"/>
      <c r="B338" s="3" t="s">
        <v>174</v>
      </c>
      <c r="C338" s="29"/>
      <c r="D338" s="216">
        <v>0.46224091842530318</v>
      </c>
      <c r="E338" s="213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7"/>
    </row>
    <row r="339" spans="1:65">
      <c r="A339" s="30"/>
      <c r="B339" s="3" t="s">
        <v>83</v>
      </c>
      <c r="C339" s="29"/>
      <c r="D339" s="13">
        <v>2.1820971758865611E-2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30"/>
      <c r="B340" s="3" t="s">
        <v>175</v>
      </c>
      <c r="C340" s="29"/>
      <c r="D340" s="13">
        <v>1.5543122344752192E-15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30"/>
      <c r="B341" s="46" t="s">
        <v>176</v>
      </c>
      <c r="C341" s="47"/>
      <c r="D341" s="45" t="s">
        <v>169</v>
      </c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1"/>
      <c r="C342" s="20"/>
      <c r="D342" s="20"/>
      <c r="BM342" s="54"/>
    </row>
    <row r="343" spans="1:65" ht="15">
      <c r="B343" s="8" t="s">
        <v>339</v>
      </c>
      <c r="BM343" s="28" t="s">
        <v>177</v>
      </c>
    </row>
    <row r="344" spans="1:65" ht="15">
      <c r="A344" s="25" t="s">
        <v>20</v>
      </c>
      <c r="B344" s="18" t="s">
        <v>101</v>
      </c>
      <c r="C344" s="15" t="s">
        <v>102</v>
      </c>
      <c r="D344" s="16" t="s">
        <v>152</v>
      </c>
      <c r="E344" s="14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153</v>
      </c>
      <c r="C345" s="9" t="s">
        <v>153</v>
      </c>
      <c r="D345" s="146" t="s">
        <v>155</v>
      </c>
      <c r="E345" s="14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197</v>
      </c>
      <c r="E346" s="14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/>
      <c r="C347" s="9"/>
      <c r="D347" s="26" t="s">
        <v>198</v>
      </c>
      <c r="E347" s="14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8">
        <v>1</v>
      </c>
      <c r="C348" s="14">
        <v>1</v>
      </c>
      <c r="D348" s="212">
        <v>18</v>
      </c>
      <c r="E348" s="213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  <c r="AF348" s="214"/>
      <c r="AG348" s="214"/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214"/>
      <c r="AT348" s="214"/>
      <c r="AU348" s="214"/>
      <c r="AV348" s="214"/>
      <c r="AW348" s="214"/>
      <c r="AX348" s="214"/>
      <c r="AY348" s="214"/>
      <c r="AZ348" s="214"/>
      <c r="BA348" s="214"/>
      <c r="BB348" s="214"/>
      <c r="BC348" s="214"/>
      <c r="BD348" s="214"/>
      <c r="BE348" s="214"/>
      <c r="BF348" s="214"/>
      <c r="BG348" s="214"/>
      <c r="BH348" s="214"/>
      <c r="BI348" s="214"/>
      <c r="BJ348" s="214"/>
      <c r="BK348" s="214"/>
      <c r="BL348" s="214"/>
      <c r="BM348" s="215">
        <v>1</v>
      </c>
    </row>
    <row r="349" spans="1:65">
      <c r="A349" s="30"/>
      <c r="B349" s="19">
        <v>1</v>
      </c>
      <c r="C349" s="9">
        <v>2</v>
      </c>
      <c r="D349" s="216">
        <v>17.5</v>
      </c>
      <c r="E349" s="213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4"/>
      <c r="BB349" s="214"/>
      <c r="BC349" s="214"/>
      <c r="BD349" s="214"/>
      <c r="BE349" s="214"/>
      <c r="BF349" s="214"/>
      <c r="BG349" s="214"/>
      <c r="BH349" s="214"/>
      <c r="BI349" s="214"/>
      <c r="BJ349" s="214"/>
      <c r="BK349" s="214"/>
      <c r="BL349" s="214"/>
      <c r="BM349" s="215">
        <v>7</v>
      </c>
    </row>
    <row r="350" spans="1:65">
      <c r="A350" s="30"/>
      <c r="B350" s="19">
        <v>1</v>
      </c>
      <c r="C350" s="9">
        <v>3</v>
      </c>
      <c r="D350" s="216">
        <v>17.399999999999999</v>
      </c>
      <c r="E350" s="213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5">
        <v>16</v>
      </c>
    </row>
    <row r="351" spans="1:65">
      <c r="A351" s="30"/>
      <c r="B351" s="19">
        <v>1</v>
      </c>
      <c r="C351" s="9">
        <v>4</v>
      </c>
      <c r="D351" s="216">
        <v>17.5</v>
      </c>
      <c r="E351" s="213"/>
      <c r="F351" s="214"/>
      <c r="G351" s="214"/>
      <c r="H351" s="214"/>
      <c r="I351" s="214"/>
      <c r="J351" s="214"/>
      <c r="K351" s="214"/>
      <c r="L351" s="214"/>
      <c r="M351" s="214"/>
      <c r="N351" s="214"/>
      <c r="O351" s="214"/>
      <c r="P351" s="214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/>
      <c r="AF351" s="214"/>
      <c r="AG351" s="214"/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214"/>
      <c r="AT351" s="214"/>
      <c r="AU351" s="214"/>
      <c r="AV351" s="214"/>
      <c r="AW351" s="214"/>
      <c r="AX351" s="214"/>
      <c r="AY351" s="214"/>
      <c r="AZ351" s="214"/>
      <c r="BA351" s="214"/>
      <c r="BB351" s="214"/>
      <c r="BC351" s="214"/>
      <c r="BD351" s="214"/>
      <c r="BE351" s="214"/>
      <c r="BF351" s="214"/>
      <c r="BG351" s="214"/>
      <c r="BH351" s="214"/>
      <c r="BI351" s="214"/>
      <c r="BJ351" s="214"/>
      <c r="BK351" s="214"/>
      <c r="BL351" s="214"/>
      <c r="BM351" s="215">
        <v>17.783333333333299</v>
      </c>
    </row>
    <row r="352" spans="1:65">
      <c r="A352" s="30"/>
      <c r="B352" s="19">
        <v>1</v>
      </c>
      <c r="C352" s="9">
        <v>5</v>
      </c>
      <c r="D352" s="216">
        <v>18</v>
      </c>
      <c r="E352" s="213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/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4"/>
      <c r="BB352" s="214"/>
      <c r="BC352" s="214"/>
      <c r="BD352" s="214"/>
      <c r="BE352" s="214"/>
      <c r="BF352" s="214"/>
      <c r="BG352" s="214"/>
      <c r="BH352" s="214"/>
      <c r="BI352" s="214"/>
      <c r="BJ352" s="214"/>
      <c r="BK352" s="214"/>
      <c r="BL352" s="214"/>
      <c r="BM352" s="215">
        <v>33</v>
      </c>
    </row>
    <row r="353" spans="1:65">
      <c r="A353" s="30"/>
      <c r="B353" s="19">
        <v>1</v>
      </c>
      <c r="C353" s="9">
        <v>6</v>
      </c>
      <c r="D353" s="216">
        <v>18.3</v>
      </c>
      <c r="E353" s="213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/>
      <c r="AF353" s="214"/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  <c r="BI353" s="214"/>
      <c r="BJ353" s="214"/>
      <c r="BK353" s="214"/>
      <c r="BL353" s="214"/>
      <c r="BM353" s="217"/>
    </row>
    <row r="354" spans="1:65">
      <c r="A354" s="30"/>
      <c r="B354" s="20" t="s">
        <v>172</v>
      </c>
      <c r="C354" s="12"/>
      <c r="D354" s="218">
        <v>17.783333333333335</v>
      </c>
      <c r="E354" s="213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/>
      <c r="AF354" s="214"/>
      <c r="AG354" s="214"/>
      <c r="AH354" s="214"/>
      <c r="AI354" s="214"/>
      <c r="AJ354" s="214"/>
      <c r="AK354" s="214"/>
      <c r="AL354" s="214"/>
      <c r="AM354" s="214"/>
      <c r="AN354" s="214"/>
      <c r="AO354" s="214"/>
      <c r="AP354" s="214"/>
      <c r="AQ354" s="214"/>
      <c r="AR354" s="214"/>
      <c r="AS354" s="214"/>
      <c r="AT354" s="214"/>
      <c r="AU354" s="214"/>
      <c r="AV354" s="214"/>
      <c r="AW354" s="214"/>
      <c r="AX354" s="214"/>
      <c r="AY354" s="214"/>
      <c r="AZ354" s="214"/>
      <c r="BA354" s="214"/>
      <c r="BB354" s="214"/>
      <c r="BC354" s="214"/>
      <c r="BD354" s="214"/>
      <c r="BE354" s="214"/>
      <c r="BF354" s="214"/>
      <c r="BG354" s="214"/>
      <c r="BH354" s="214"/>
      <c r="BI354" s="214"/>
      <c r="BJ354" s="214"/>
      <c r="BK354" s="214"/>
      <c r="BL354" s="214"/>
      <c r="BM354" s="217"/>
    </row>
    <row r="355" spans="1:65">
      <c r="A355" s="30"/>
      <c r="B355" s="3" t="s">
        <v>173</v>
      </c>
      <c r="C355" s="29"/>
      <c r="D355" s="216">
        <v>17.75</v>
      </c>
      <c r="E355" s="213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/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  <c r="BI355" s="214"/>
      <c r="BJ355" s="214"/>
      <c r="BK355" s="214"/>
      <c r="BL355" s="214"/>
      <c r="BM355" s="217"/>
    </row>
    <row r="356" spans="1:65">
      <c r="A356" s="30"/>
      <c r="B356" s="3" t="s">
        <v>174</v>
      </c>
      <c r="C356" s="29"/>
      <c r="D356" s="216">
        <v>0.36560452221856754</v>
      </c>
      <c r="E356" s="213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7"/>
    </row>
    <row r="357" spans="1:65">
      <c r="A357" s="30"/>
      <c r="B357" s="3" t="s">
        <v>83</v>
      </c>
      <c r="C357" s="29"/>
      <c r="D357" s="13">
        <v>2.0558829740500516E-2</v>
      </c>
      <c r="E357" s="14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30"/>
      <c r="B358" s="3" t="s">
        <v>175</v>
      </c>
      <c r="C358" s="29"/>
      <c r="D358" s="13">
        <v>1.9984014443252818E-15</v>
      </c>
      <c r="E358" s="14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30"/>
      <c r="B359" s="46" t="s">
        <v>176</v>
      </c>
      <c r="C359" s="47"/>
      <c r="D359" s="45" t="s">
        <v>169</v>
      </c>
      <c r="E359" s="14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1"/>
      <c r="C360" s="20"/>
      <c r="D360" s="20"/>
      <c r="BM360" s="54"/>
    </row>
    <row r="361" spans="1:65" ht="15">
      <c r="B361" s="8" t="s">
        <v>340</v>
      </c>
      <c r="BM361" s="28" t="s">
        <v>177</v>
      </c>
    </row>
    <row r="362" spans="1:65" ht="15">
      <c r="A362" s="25" t="s">
        <v>53</v>
      </c>
      <c r="B362" s="18" t="s">
        <v>101</v>
      </c>
      <c r="C362" s="15" t="s">
        <v>102</v>
      </c>
      <c r="D362" s="16" t="s">
        <v>152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153</v>
      </c>
      <c r="C363" s="9" t="s">
        <v>153</v>
      </c>
      <c r="D363" s="146" t="s">
        <v>155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197</v>
      </c>
      <c r="E364" s="14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3</v>
      </c>
    </row>
    <row r="365" spans="1:65">
      <c r="A365" s="30"/>
      <c r="B365" s="19"/>
      <c r="C365" s="9"/>
      <c r="D365" s="26" t="s">
        <v>198</v>
      </c>
      <c r="E365" s="14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3</v>
      </c>
    </row>
    <row r="366" spans="1:65">
      <c r="A366" s="30"/>
      <c r="B366" s="18">
        <v>1</v>
      </c>
      <c r="C366" s="14">
        <v>1</v>
      </c>
      <c r="D366" s="219">
        <v>0.12</v>
      </c>
      <c r="E366" s="210"/>
      <c r="F366" s="211"/>
      <c r="G366" s="211"/>
      <c r="H366" s="211"/>
      <c r="I366" s="211"/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  <c r="AH366" s="211"/>
      <c r="AI366" s="211"/>
      <c r="AJ366" s="211"/>
      <c r="AK366" s="211"/>
      <c r="AL366" s="211"/>
      <c r="AM366" s="211"/>
      <c r="AN366" s="211"/>
      <c r="AO366" s="211"/>
      <c r="AP366" s="211"/>
      <c r="AQ366" s="211"/>
      <c r="AR366" s="211"/>
      <c r="AS366" s="211"/>
      <c r="AT366" s="211"/>
      <c r="AU366" s="211"/>
      <c r="AV366" s="211"/>
      <c r="AW366" s="211"/>
      <c r="AX366" s="211"/>
      <c r="AY366" s="211"/>
      <c r="AZ366" s="211"/>
      <c r="BA366" s="211"/>
      <c r="BB366" s="211"/>
      <c r="BC366" s="211"/>
      <c r="BD366" s="211"/>
      <c r="BE366" s="211"/>
      <c r="BF366" s="211"/>
      <c r="BG366" s="211"/>
      <c r="BH366" s="211"/>
      <c r="BI366" s="211"/>
      <c r="BJ366" s="211"/>
      <c r="BK366" s="211"/>
      <c r="BL366" s="211"/>
      <c r="BM366" s="220">
        <v>1</v>
      </c>
    </row>
    <row r="367" spans="1:65">
      <c r="A367" s="30"/>
      <c r="B367" s="19">
        <v>1</v>
      </c>
      <c r="C367" s="9">
        <v>2</v>
      </c>
      <c r="D367" s="24">
        <v>0.11</v>
      </c>
      <c r="E367" s="210"/>
      <c r="F367" s="211"/>
      <c r="G367" s="211"/>
      <c r="H367" s="211"/>
      <c r="I367" s="211"/>
      <c r="J367" s="211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  <c r="AH367" s="211"/>
      <c r="AI367" s="211"/>
      <c r="AJ367" s="211"/>
      <c r="AK367" s="211"/>
      <c r="AL367" s="211"/>
      <c r="AM367" s="211"/>
      <c r="AN367" s="211"/>
      <c r="AO367" s="211"/>
      <c r="AP367" s="211"/>
      <c r="AQ367" s="211"/>
      <c r="AR367" s="211"/>
      <c r="AS367" s="211"/>
      <c r="AT367" s="211"/>
      <c r="AU367" s="211"/>
      <c r="AV367" s="211"/>
      <c r="AW367" s="211"/>
      <c r="AX367" s="211"/>
      <c r="AY367" s="211"/>
      <c r="AZ367" s="211"/>
      <c r="BA367" s="211"/>
      <c r="BB367" s="211"/>
      <c r="BC367" s="211"/>
      <c r="BD367" s="211"/>
      <c r="BE367" s="211"/>
      <c r="BF367" s="211"/>
      <c r="BG367" s="211"/>
      <c r="BH367" s="211"/>
      <c r="BI367" s="211"/>
      <c r="BJ367" s="211"/>
      <c r="BK367" s="211"/>
      <c r="BL367" s="211"/>
      <c r="BM367" s="220">
        <v>9</v>
      </c>
    </row>
    <row r="368" spans="1:65">
      <c r="A368" s="30"/>
      <c r="B368" s="19">
        <v>1</v>
      </c>
      <c r="C368" s="9">
        <v>3</v>
      </c>
      <c r="D368" s="24">
        <v>0.11</v>
      </c>
      <c r="E368" s="210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  <c r="AH368" s="211"/>
      <c r="AI368" s="211"/>
      <c r="AJ368" s="211"/>
      <c r="AK368" s="211"/>
      <c r="AL368" s="211"/>
      <c r="AM368" s="211"/>
      <c r="AN368" s="211"/>
      <c r="AO368" s="211"/>
      <c r="AP368" s="211"/>
      <c r="AQ368" s="211"/>
      <c r="AR368" s="211"/>
      <c r="AS368" s="211"/>
      <c r="AT368" s="211"/>
      <c r="AU368" s="211"/>
      <c r="AV368" s="211"/>
      <c r="AW368" s="211"/>
      <c r="AX368" s="211"/>
      <c r="AY368" s="211"/>
      <c r="AZ368" s="211"/>
      <c r="BA368" s="211"/>
      <c r="BB368" s="211"/>
      <c r="BC368" s="211"/>
      <c r="BD368" s="211"/>
      <c r="BE368" s="211"/>
      <c r="BF368" s="211"/>
      <c r="BG368" s="211"/>
      <c r="BH368" s="211"/>
      <c r="BI368" s="211"/>
      <c r="BJ368" s="211"/>
      <c r="BK368" s="211"/>
      <c r="BL368" s="211"/>
      <c r="BM368" s="220">
        <v>16</v>
      </c>
    </row>
    <row r="369" spans="1:65">
      <c r="A369" s="30"/>
      <c r="B369" s="19">
        <v>1</v>
      </c>
      <c r="C369" s="9">
        <v>4</v>
      </c>
      <c r="D369" s="24">
        <v>0.11</v>
      </c>
      <c r="E369" s="210"/>
      <c r="F369" s="211"/>
      <c r="G369" s="211"/>
      <c r="H369" s="211"/>
      <c r="I369" s="211"/>
      <c r="J369" s="211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  <c r="AH369" s="211"/>
      <c r="AI369" s="211"/>
      <c r="AJ369" s="211"/>
      <c r="AK369" s="211"/>
      <c r="AL369" s="211"/>
      <c r="AM369" s="211"/>
      <c r="AN369" s="211"/>
      <c r="AO369" s="211"/>
      <c r="AP369" s="211"/>
      <c r="AQ369" s="211"/>
      <c r="AR369" s="211"/>
      <c r="AS369" s="211"/>
      <c r="AT369" s="211"/>
      <c r="AU369" s="211"/>
      <c r="AV369" s="211"/>
      <c r="AW369" s="211"/>
      <c r="AX369" s="211"/>
      <c r="AY369" s="211"/>
      <c r="AZ369" s="211"/>
      <c r="BA369" s="211"/>
      <c r="BB369" s="211"/>
      <c r="BC369" s="211"/>
      <c r="BD369" s="211"/>
      <c r="BE369" s="211"/>
      <c r="BF369" s="211"/>
      <c r="BG369" s="211"/>
      <c r="BH369" s="211"/>
      <c r="BI369" s="211"/>
      <c r="BJ369" s="211"/>
      <c r="BK369" s="211"/>
      <c r="BL369" s="211"/>
      <c r="BM369" s="220">
        <v>0.115</v>
      </c>
    </row>
    <row r="370" spans="1:65">
      <c r="A370" s="30"/>
      <c r="B370" s="19">
        <v>1</v>
      </c>
      <c r="C370" s="9">
        <v>5</v>
      </c>
      <c r="D370" s="24">
        <v>0.12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  <c r="BI370" s="211"/>
      <c r="BJ370" s="211"/>
      <c r="BK370" s="211"/>
      <c r="BL370" s="211"/>
      <c r="BM370" s="220">
        <v>34</v>
      </c>
    </row>
    <row r="371" spans="1:65">
      <c r="A371" s="30"/>
      <c r="B371" s="19">
        <v>1</v>
      </c>
      <c r="C371" s="9">
        <v>6</v>
      </c>
      <c r="D371" s="24">
        <v>0.12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55"/>
    </row>
    <row r="372" spans="1:65">
      <c r="A372" s="30"/>
      <c r="B372" s="20" t="s">
        <v>172</v>
      </c>
      <c r="C372" s="12"/>
      <c r="D372" s="221">
        <v>0.11499999999999999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55"/>
    </row>
    <row r="373" spans="1:65">
      <c r="A373" s="30"/>
      <c r="B373" s="3" t="s">
        <v>173</v>
      </c>
      <c r="C373" s="29"/>
      <c r="D373" s="24">
        <v>0.11499999999999999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55"/>
    </row>
    <row r="374" spans="1:65">
      <c r="A374" s="30"/>
      <c r="B374" s="3" t="s">
        <v>174</v>
      </c>
      <c r="C374" s="29"/>
      <c r="D374" s="24">
        <v>5.4772255750516587E-3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55"/>
    </row>
    <row r="375" spans="1:65">
      <c r="A375" s="30"/>
      <c r="B375" s="3" t="s">
        <v>83</v>
      </c>
      <c r="C375" s="29"/>
      <c r="D375" s="13">
        <v>4.7628048478710078E-2</v>
      </c>
      <c r="E375" s="14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30"/>
      <c r="B376" s="3" t="s">
        <v>175</v>
      </c>
      <c r="C376" s="29"/>
      <c r="D376" s="13">
        <v>-1.1102230246251565E-16</v>
      </c>
      <c r="E376" s="14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30"/>
      <c r="B377" s="46" t="s">
        <v>176</v>
      </c>
      <c r="C377" s="47"/>
      <c r="D377" s="45" t="s">
        <v>169</v>
      </c>
      <c r="E377" s="14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1"/>
      <c r="C378" s="20"/>
      <c r="D378" s="20"/>
      <c r="BM378" s="54"/>
    </row>
    <row r="379" spans="1:65" ht="15">
      <c r="B379" s="8" t="s">
        <v>341</v>
      </c>
      <c r="BM379" s="28" t="s">
        <v>177</v>
      </c>
    </row>
    <row r="380" spans="1:65" ht="15">
      <c r="A380" s="25" t="s">
        <v>54</v>
      </c>
      <c r="B380" s="18" t="s">
        <v>101</v>
      </c>
      <c r="C380" s="15" t="s">
        <v>102</v>
      </c>
      <c r="D380" s="16" t="s">
        <v>152</v>
      </c>
      <c r="E380" s="14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153</v>
      </c>
      <c r="C381" s="9" t="s">
        <v>153</v>
      </c>
      <c r="D381" s="146" t="s">
        <v>155</v>
      </c>
      <c r="E381" s="14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1</v>
      </c>
    </row>
    <row r="382" spans="1:65">
      <c r="A382" s="30"/>
      <c r="B382" s="19"/>
      <c r="C382" s="9"/>
      <c r="D382" s="10" t="s">
        <v>197</v>
      </c>
      <c r="E382" s="14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3</v>
      </c>
    </row>
    <row r="383" spans="1:65">
      <c r="A383" s="30"/>
      <c r="B383" s="19"/>
      <c r="C383" s="9"/>
      <c r="D383" s="26" t="s">
        <v>198</v>
      </c>
      <c r="E383" s="14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3</v>
      </c>
    </row>
    <row r="384" spans="1:65">
      <c r="A384" s="30"/>
      <c r="B384" s="18">
        <v>1</v>
      </c>
      <c r="C384" s="14">
        <v>1</v>
      </c>
      <c r="D384" s="219">
        <v>1.9599999999999999E-2</v>
      </c>
      <c r="E384" s="210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1"/>
      <c r="AT384" s="211"/>
      <c r="AU384" s="211"/>
      <c r="AV384" s="211"/>
      <c r="AW384" s="211"/>
      <c r="AX384" s="211"/>
      <c r="AY384" s="211"/>
      <c r="AZ384" s="211"/>
      <c r="BA384" s="211"/>
      <c r="BB384" s="211"/>
      <c r="BC384" s="211"/>
      <c r="BD384" s="211"/>
      <c r="BE384" s="211"/>
      <c r="BF384" s="211"/>
      <c r="BG384" s="211"/>
      <c r="BH384" s="211"/>
      <c r="BI384" s="211"/>
      <c r="BJ384" s="211"/>
      <c r="BK384" s="211"/>
      <c r="BL384" s="211"/>
      <c r="BM384" s="220">
        <v>1</v>
      </c>
    </row>
    <row r="385" spans="1:65">
      <c r="A385" s="30"/>
      <c r="B385" s="19">
        <v>1</v>
      </c>
      <c r="C385" s="9">
        <v>2</v>
      </c>
      <c r="D385" s="24">
        <v>1.9200000000000002E-2</v>
      </c>
      <c r="E385" s="210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  <c r="AT385" s="211"/>
      <c r="AU385" s="211"/>
      <c r="AV385" s="211"/>
      <c r="AW385" s="211"/>
      <c r="AX385" s="211"/>
      <c r="AY385" s="211"/>
      <c r="AZ385" s="211"/>
      <c r="BA385" s="211"/>
      <c r="BB385" s="211"/>
      <c r="BC385" s="211"/>
      <c r="BD385" s="211"/>
      <c r="BE385" s="211"/>
      <c r="BF385" s="211"/>
      <c r="BG385" s="211"/>
      <c r="BH385" s="211"/>
      <c r="BI385" s="211"/>
      <c r="BJ385" s="211"/>
      <c r="BK385" s="211"/>
      <c r="BL385" s="211"/>
      <c r="BM385" s="220">
        <v>10</v>
      </c>
    </row>
    <row r="386" spans="1:65">
      <c r="A386" s="30"/>
      <c r="B386" s="19">
        <v>1</v>
      </c>
      <c r="C386" s="9">
        <v>3</v>
      </c>
      <c r="D386" s="24">
        <v>1.9E-2</v>
      </c>
      <c r="E386" s="210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  <c r="AT386" s="211"/>
      <c r="AU386" s="211"/>
      <c r="AV386" s="211"/>
      <c r="AW386" s="211"/>
      <c r="AX386" s="211"/>
      <c r="AY386" s="211"/>
      <c r="AZ386" s="211"/>
      <c r="BA386" s="211"/>
      <c r="BB386" s="211"/>
      <c r="BC386" s="211"/>
      <c r="BD386" s="211"/>
      <c r="BE386" s="211"/>
      <c r="BF386" s="211"/>
      <c r="BG386" s="211"/>
      <c r="BH386" s="211"/>
      <c r="BI386" s="211"/>
      <c r="BJ386" s="211"/>
      <c r="BK386" s="211"/>
      <c r="BL386" s="211"/>
      <c r="BM386" s="220">
        <v>16</v>
      </c>
    </row>
    <row r="387" spans="1:65">
      <c r="A387" s="30"/>
      <c r="B387" s="19">
        <v>1</v>
      </c>
      <c r="C387" s="9">
        <v>4</v>
      </c>
      <c r="D387" s="24">
        <v>1.9E-2</v>
      </c>
      <c r="E387" s="210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  <c r="AT387" s="211"/>
      <c r="AU387" s="211"/>
      <c r="AV387" s="211"/>
      <c r="AW387" s="211"/>
      <c r="AX387" s="211"/>
      <c r="AY387" s="211"/>
      <c r="AZ387" s="211"/>
      <c r="BA387" s="211"/>
      <c r="BB387" s="211"/>
      <c r="BC387" s="211"/>
      <c r="BD387" s="211"/>
      <c r="BE387" s="211"/>
      <c r="BF387" s="211"/>
      <c r="BG387" s="211"/>
      <c r="BH387" s="211"/>
      <c r="BI387" s="211"/>
      <c r="BJ387" s="211"/>
      <c r="BK387" s="211"/>
      <c r="BL387" s="211"/>
      <c r="BM387" s="220">
        <v>1.9400000000000001E-2</v>
      </c>
    </row>
    <row r="388" spans="1:65">
      <c r="A388" s="30"/>
      <c r="B388" s="19">
        <v>1</v>
      </c>
      <c r="C388" s="9">
        <v>5</v>
      </c>
      <c r="D388" s="24">
        <v>1.9599999999999999E-2</v>
      </c>
      <c r="E388" s="210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1"/>
      <c r="BF388" s="211"/>
      <c r="BG388" s="211"/>
      <c r="BH388" s="211"/>
      <c r="BI388" s="211"/>
      <c r="BJ388" s="211"/>
      <c r="BK388" s="211"/>
      <c r="BL388" s="211"/>
      <c r="BM388" s="220">
        <v>35</v>
      </c>
    </row>
    <row r="389" spans="1:65">
      <c r="A389" s="30"/>
      <c r="B389" s="19">
        <v>1</v>
      </c>
      <c r="C389" s="9">
        <v>6</v>
      </c>
      <c r="D389" s="24">
        <v>0.02</v>
      </c>
      <c r="E389" s="210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  <c r="AH389" s="211"/>
      <c r="AI389" s="211"/>
      <c r="AJ389" s="211"/>
      <c r="AK389" s="211"/>
      <c r="AL389" s="211"/>
      <c r="AM389" s="211"/>
      <c r="AN389" s="211"/>
      <c r="AO389" s="211"/>
      <c r="AP389" s="211"/>
      <c r="AQ389" s="211"/>
      <c r="AR389" s="211"/>
      <c r="AS389" s="211"/>
      <c r="AT389" s="211"/>
      <c r="AU389" s="211"/>
      <c r="AV389" s="211"/>
      <c r="AW389" s="211"/>
      <c r="AX389" s="211"/>
      <c r="AY389" s="211"/>
      <c r="AZ389" s="211"/>
      <c r="BA389" s="211"/>
      <c r="BB389" s="211"/>
      <c r="BC389" s="211"/>
      <c r="BD389" s="211"/>
      <c r="BE389" s="211"/>
      <c r="BF389" s="211"/>
      <c r="BG389" s="211"/>
      <c r="BH389" s="211"/>
      <c r="BI389" s="211"/>
      <c r="BJ389" s="211"/>
      <c r="BK389" s="211"/>
      <c r="BL389" s="211"/>
      <c r="BM389" s="55"/>
    </row>
    <row r="390" spans="1:65">
      <c r="A390" s="30"/>
      <c r="B390" s="20" t="s">
        <v>172</v>
      </c>
      <c r="C390" s="12"/>
      <c r="D390" s="221">
        <v>1.9400000000000004E-2</v>
      </c>
      <c r="E390" s="210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  <c r="AH390" s="211"/>
      <c r="AI390" s="211"/>
      <c r="AJ390" s="211"/>
      <c r="AK390" s="211"/>
      <c r="AL390" s="211"/>
      <c r="AM390" s="211"/>
      <c r="AN390" s="211"/>
      <c r="AO390" s="211"/>
      <c r="AP390" s="211"/>
      <c r="AQ390" s="211"/>
      <c r="AR390" s="211"/>
      <c r="AS390" s="211"/>
      <c r="AT390" s="211"/>
      <c r="AU390" s="211"/>
      <c r="AV390" s="211"/>
      <c r="AW390" s="211"/>
      <c r="AX390" s="211"/>
      <c r="AY390" s="211"/>
      <c r="AZ390" s="211"/>
      <c r="BA390" s="211"/>
      <c r="BB390" s="211"/>
      <c r="BC390" s="211"/>
      <c r="BD390" s="211"/>
      <c r="BE390" s="211"/>
      <c r="BF390" s="211"/>
      <c r="BG390" s="211"/>
      <c r="BH390" s="211"/>
      <c r="BI390" s="211"/>
      <c r="BJ390" s="211"/>
      <c r="BK390" s="211"/>
      <c r="BL390" s="211"/>
      <c r="BM390" s="55"/>
    </row>
    <row r="391" spans="1:65">
      <c r="A391" s="30"/>
      <c r="B391" s="3" t="s">
        <v>173</v>
      </c>
      <c r="C391" s="29"/>
      <c r="D391" s="24">
        <v>1.9400000000000001E-2</v>
      </c>
      <c r="E391" s="210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  <c r="AH391" s="211"/>
      <c r="AI391" s="211"/>
      <c r="AJ391" s="211"/>
      <c r="AK391" s="211"/>
      <c r="AL391" s="211"/>
      <c r="AM391" s="211"/>
      <c r="AN391" s="211"/>
      <c r="AO391" s="211"/>
      <c r="AP391" s="211"/>
      <c r="AQ391" s="211"/>
      <c r="AR391" s="211"/>
      <c r="AS391" s="211"/>
      <c r="AT391" s="211"/>
      <c r="AU391" s="211"/>
      <c r="AV391" s="211"/>
      <c r="AW391" s="211"/>
      <c r="AX391" s="211"/>
      <c r="AY391" s="211"/>
      <c r="AZ391" s="211"/>
      <c r="BA391" s="211"/>
      <c r="BB391" s="211"/>
      <c r="BC391" s="211"/>
      <c r="BD391" s="211"/>
      <c r="BE391" s="211"/>
      <c r="BF391" s="211"/>
      <c r="BG391" s="211"/>
      <c r="BH391" s="211"/>
      <c r="BI391" s="211"/>
      <c r="BJ391" s="211"/>
      <c r="BK391" s="211"/>
      <c r="BL391" s="211"/>
      <c r="BM391" s="55"/>
    </row>
    <row r="392" spans="1:65">
      <c r="A392" s="30"/>
      <c r="B392" s="3" t="s">
        <v>174</v>
      </c>
      <c r="C392" s="29"/>
      <c r="D392" s="24">
        <v>4.0000000000000002E-4</v>
      </c>
      <c r="E392" s="210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  <c r="AH392" s="211"/>
      <c r="AI392" s="211"/>
      <c r="AJ392" s="211"/>
      <c r="AK392" s="211"/>
      <c r="AL392" s="211"/>
      <c r="AM392" s="211"/>
      <c r="AN392" s="211"/>
      <c r="AO392" s="211"/>
      <c r="AP392" s="211"/>
      <c r="AQ392" s="211"/>
      <c r="AR392" s="211"/>
      <c r="AS392" s="211"/>
      <c r="AT392" s="211"/>
      <c r="AU392" s="211"/>
      <c r="AV392" s="211"/>
      <c r="AW392" s="211"/>
      <c r="AX392" s="211"/>
      <c r="AY392" s="211"/>
      <c r="AZ392" s="211"/>
      <c r="BA392" s="211"/>
      <c r="BB392" s="211"/>
      <c r="BC392" s="211"/>
      <c r="BD392" s="211"/>
      <c r="BE392" s="211"/>
      <c r="BF392" s="211"/>
      <c r="BG392" s="211"/>
      <c r="BH392" s="211"/>
      <c r="BI392" s="211"/>
      <c r="BJ392" s="211"/>
      <c r="BK392" s="211"/>
      <c r="BL392" s="211"/>
      <c r="BM392" s="55"/>
    </row>
    <row r="393" spans="1:65">
      <c r="A393" s="30"/>
      <c r="B393" s="3" t="s">
        <v>83</v>
      </c>
      <c r="C393" s="29"/>
      <c r="D393" s="13">
        <v>2.0618556701030924E-2</v>
      </c>
      <c r="E393" s="14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30"/>
      <c r="B394" s="3" t="s">
        <v>175</v>
      </c>
      <c r="C394" s="29"/>
      <c r="D394" s="13">
        <v>2.2204460492503131E-16</v>
      </c>
      <c r="E394" s="14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30"/>
      <c r="B395" s="46" t="s">
        <v>176</v>
      </c>
      <c r="C395" s="47"/>
      <c r="D395" s="45" t="s">
        <v>169</v>
      </c>
      <c r="E395" s="14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1"/>
      <c r="C396" s="20"/>
      <c r="D396" s="20"/>
      <c r="BM396" s="54"/>
    </row>
    <row r="397" spans="1:65" ht="15">
      <c r="B397" s="8" t="s">
        <v>342</v>
      </c>
      <c r="BM397" s="28" t="s">
        <v>177</v>
      </c>
    </row>
    <row r="398" spans="1:65" ht="15">
      <c r="A398" s="25" t="s">
        <v>26</v>
      </c>
      <c r="B398" s="18" t="s">
        <v>101</v>
      </c>
      <c r="C398" s="15" t="s">
        <v>102</v>
      </c>
      <c r="D398" s="16" t="s">
        <v>152</v>
      </c>
      <c r="E398" s="14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153</v>
      </c>
      <c r="C399" s="9" t="s">
        <v>153</v>
      </c>
      <c r="D399" s="146" t="s">
        <v>155</v>
      </c>
      <c r="E399" s="14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197</v>
      </c>
      <c r="E400" s="14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 t="s">
        <v>198</v>
      </c>
      <c r="E401" s="14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12">
        <v>22.57</v>
      </c>
      <c r="E402" s="213"/>
      <c r="F402" s="214"/>
      <c r="G402" s="214"/>
      <c r="H402" s="214"/>
      <c r="I402" s="214"/>
      <c r="J402" s="214"/>
      <c r="K402" s="214"/>
      <c r="L402" s="214"/>
      <c r="M402" s="214"/>
      <c r="N402" s="214"/>
      <c r="O402" s="214"/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  <c r="BI402" s="214"/>
      <c r="BJ402" s="214"/>
      <c r="BK402" s="214"/>
      <c r="BL402" s="214"/>
      <c r="BM402" s="215">
        <v>1</v>
      </c>
    </row>
    <row r="403" spans="1:65">
      <c r="A403" s="30"/>
      <c r="B403" s="19">
        <v>1</v>
      </c>
      <c r="C403" s="9">
        <v>2</v>
      </c>
      <c r="D403" s="216">
        <v>22.25</v>
      </c>
      <c r="E403" s="213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  <c r="AF403" s="214"/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  <c r="BI403" s="214"/>
      <c r="BJ403" s="214"/>
      <c r="BK403" s="214"/>
      <c r="BL403" s="214"/>
      <c r="BM403" s="215">
        <v>11</v>
      </c>
    </row>
    <row r="404" spans="1:65">
      <c r="A404" s="30"/>
      <c r="B404" s="19">
        <v>1</v>
      </c>
      <c r="C404" s="9">
        <v>3</v>
      </c>
      <c r="D404" s="216">
        <v>22.27</v>
      </c>
      <c r="E404" s="213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  <c r="BI404" s="214"/>
      <c r="BJ404" s="214"/>
      <c r="BK404" s="214"/>
      <c r="BL404" s="214"/>
      <c r="BM404" s="215">
        <v>16</v>
      </c>
    </row>
    <row r="405" spans="1:65">
      <c r="A405" s="30"/>
      <c r="B405" s="19">
        <v>1</v>
      </c>
      <c r="C405" s="9">
        <v>4</v>
      </c>
      <c r="D405" s="216">
        <v>22.22</v>
      </c>
      <c r="E405" s="213"/>
      <c r="F405" s="214"/>
      <c r="G405" s="214"/>
      <c r="H405" s="214"/>
      <c r="I405" s="214"/>
      <c r="J405" s="214"/>
      <c r="K405" s="214"/>
      <c r="L405" s="214"/>
      <c r="M405" s="214"/>
      <c r="N405" s="214"/>
      <c r="O405" s="214"/>
      <c r="P405" s="214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/>
      <c r="AF405" s="214"/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  <c r="BI405" s="214"/>
      <c r="BJ405" s="214"/>
      <c r="BK405" s="214"/>
      <c r="BL405" s="214"/>
      <c r="BM405" s="215">
        <v>22.484999999999999</v>
      </c>
    </row>
    <row r="406" spans="1:65">
      <c r="A406" s="30"/>
      <c r="B406" s="19">
        <v>1</v>
      </c>
      <c r="C406" s="9">
        <v>5</v>
      </c>
      <c r="D406" s="216">
        <v>22.85</v>
      </c>
      <c r="E406" s="213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/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  <c r="BI406" s="214"/>
      <c r="BJ406" s="214"/>
      <c r="BK406" s="214"/>
      <c r="BL406" s="214"/>
      <c r="BM406" s="215">
        <v>36</v>
      </c>
    </row>
    <row r="407" spans="1:65">
      <c r="A407" s="30"/>
      <c r="B407" s="19">
        <v>1</v>
      </c>
      <c r="C407" s="9">
        <v>6</v>
      </c>
      <c r="D407" s="216">
        <v>22.75</v>
      </c>
      <c r="E407" s="213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  <c r="BI407" s="214"/>
      <c r="BJ407" s="214"/>
      <c r="BK407" s="214"/>
      <c r="BL407" s="214"/>
      <c r="BM407" s="217"/>
    </row>
    <row r="408" spans="1:65">
      <c r="A408" s="30"/>
      <c r="B408" s="20" t="s">
        <v>172</v>
      </c>
      <c r="C408" s="12"/>
      <c r="D408" s="218">
        <v>22.484999999999999</v>
      </c>
      <c r="E408" s="213"/>
      <c r="F408" s="214"/>
      <c r="G408" s="214"/>
      <c r="H408" s="214"/>
      <c r="I408" s="214"/>
      <c r="J408" s="214"/>
      <c r="K408" s="214"/>
      <c r="L408" s="214"/>
      <c r="M408" s="214"/>
      <c r="N408" s="214"/>
      <c r="O408" s="214"/>
      <c r="P408" s="214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/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  <c r="BI408" s="214"/>
      <c r="BJ408" s="214"/>
      <c r="BK408" s="214"/>
      <c r="BL408" s="214"/>
      <c r="BM408" s="217"/>
    </row>
    <row r="409" spans="1:65">
      <c r="A409" s="30"/>
      <c r="B409" s="3" t="s">
        <v>173</v>
      </c>
      <c r="C409" s="29"/>
      <c r="D409" s="216">
        <v>22.42</v>
      </c>
      <c r="E409" s="213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  <c r="BI409" s="214"/>
      <c r="BJ409" s="214"/>
      <c r="BK409" s="214"/>
      <c r="BL409" s="214"/>
      <c r="BM409" s="217"/>
    </row>
    <row r="410" spans="1:65">
      <c r="A410" s="30"/>
      <c r="B410" s="3" t="s">
        <v>174</v>
      </c>
      <c r="C410" s="29"/>
      <c r="D410" s="216">
        <v>0.27653209578636684</v>
      </c>
      <c r="E410" s="213"/>
      <c r="F410" s="214"/>
      <c r="G410" s="214"/>
      <c r="H410" s="214"/>
      <c r="I410" s="214"/>
      <c r="J410" s="214"/>
      <c r="K410" s="214"/>
      <c r="L410" s="214"/>
      <c r="M410" s="214"/>
      <c r="N410" s="214"/>
      <c r="O410" s="214"/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  <c r="BI410" s="214"/>
      <c r="BJ410" s="214"/>
      <c r="BK410" s="214"/>
      <c r="BL410" s="214"/>
      <c r="BM410" s="217"/>
    </row>
    <row r="411" spans="1:65">
      <c r="A411" s="30"/>
      <c r="B411" s="3" t="s">
        <v>83</v>
      </c>
      <c r="C411" s="29"/>
      <c r="D411" s="13">
        <v>1.2298514377868216E-2</v>
      </c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30"/>
      <c r="B412" s="3" t="s">
        <v>175</v>
      </c>
      <c r="C412" s="29"/>
      <c r="D412" s="13">
        <v>0</v>
      </c>
      <c r="E412" s="14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30"/>
      <c r="B413" s="46" t="s">
        <v>176</v>
      </c>
      <c r="C413" s="47"/>
      <c r="D413" s="45" t="s">
        <v>169</v>
      </c>
      <c r="E413" s="14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1"/>
      <c r="C414" s="20"/>
      <c r="D414" s="20"/>
      <c r="BM414" s="54"/>
    </row>
    <row r="415" spans="1:65" ht="15">
      <c r="B415" s="8" t="s">
        <v>343</v>
      </c>
      <c r="BM415" s="28" t="s">
        <v>177</v>
      </c>
    </row>
    <row r="416" spans="1:65" ht="15">
      <c r="A416" s="25" t="s">
        <v>55</v>
      </c>
      <c r="B416" s="18" t="s">
        <v>101</v>
      </c>
      <c r="C416" s="15" t="s">
        <v>102</v>
      </c>
      <c r="D416" s="16" t="s">
        <v>152</v>
      </c>
      <c r="E416" s="14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153</v>
      </c>
      <c r="C417" s="9" t="s">
        <v>153</v>
      </c>
      <c r="D417" s="146" t="s">
        <v>155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197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3</v>
      </c>
    </row>
    <row r="419" spans="1:65">
      <c r="A419" s="30"/>
      <c r="B419" s="19"/>
      <c r="C419" s="9"/>
      <c r="D419" s="26" t="s">
        <v>198</v>
      </c>
      <c r="E419" s="14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3</v>
      </c>
    </row>
    <row r="420" spans="1:65">
      <c r="A420" s="30"/>
      <c r="B420" s="18">
        <v>1</v>
      </c>
      <c r="C420" s="14">
        <v>1</v>
      </c>
      <c r="D420" s="219">
        <v>0.05</v>
      </c>
      <c r="E420" s="210"/>
      <c r="F420" s="211"/>
      <c r="G420" s="211"/>
      <c r="H420" s="211"/>
      <c r="I420" s="211"/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  <c r="AH420" s="211"/>
      <c r="AI420" s="211"/>
      <c r="AJ420" s="211"/>
      <c r="AK420" s="211"/>
      <c r="AL420" s="211"/>
      <c r="AM420" s="211"/>
      <c r="AN420" s="211"/>
      <c r="AO420" s="211"/>
      <c r="AP420" s="211"/>
      <c r="AQ420" s="211"/>
      <c r="AR420" s="211"/>
      <c r="AS420" s="211"/>
      <c r="AT420" s="211"/>
      <c r="AU420" s="211"/>
      <c r="AV420" s="211"/>
      <c r="AW420" s="211"/>
      <c r="AX420" s="211"/>
      <c r="AY420" s="211"/>
      <c r="AZ420" s="211"/>
      <c r="BA420" s="211"/>
      <c r="BB420" s="211"/>
      <c r="BC420" s="211"/>
      <c r="BD420" s="211"/>
      <c r="BE420" s="211"/>
      <c r="BF420" s="211"/>
      <c r="BG420" s="211"/>
      <c r="BH420" s="211"/>
      <c r="BI420" s="211"/>
      <c r="BJ420" s="211"/>
      <c r="BK420" s="211"/>
      <c r="BL420" s="211"/>
      <c r="BM420" s="220">
        <v>1</v>
      </c>
    </row>
    <row r="421" spans="1:65">
      <c r="A421" s="30"/>
      <c r="B421" s="19">
        <v>1</v>
      </c>
      <c r="C421" s="9">
        <v>2</v>
      </c>
      <c r="D421" s="24">
        <v>0.05</v>
      </c>
      <c r="E421" s="210"/>
      <c r="F421" s="211"/>
      <c r="G421" s="211"/>
      <c r="H421" s="211"/>
      <c r="I421" s="211"/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  <c r="AH421" s="211"/>
      <c r="AI421" s="211"/>
      <c r="AJ421" s="211"/>
      <c r="AK421" s="211"/>
      <c r="AL421" s="211"/>
      <c r="AM421" s="211"/>
      <c r="AN421" s="211"/>
      <c r="AO421" s="211"/>
      <c r="AP421" s="211"/>
      <c r="AQ421" s="211"/>
      <c r="AR421" s="211"/>
      <c r="AS421" s="211"/>
      <c r="AT421" s="211"/>
      <c r="AU421" s="211"/>
      <c r="AV421" s="211"/>
      <c r="AW421" s="211"/>
      <c r="AX421" s="211"/>
      <c r="AY421" s="211"/>
      <c r="AZ421" s="211"/>
      <c r="BA421" s="211"/>
      <c r="BB421" s="211"/>
      <c r="BC421" s="211"/>
      <c r="BD421" s="211"/>
      <c r="BE421" s="211"/>
      <c r="BF421" s="211"/>
      <c r="BG421" s="211"/>
      <c r="BH421" s="211"/>
      <c r="BI421" s="211"/>
      <c r="BJ421" s="211"/>
      <c r="BK421" s="211"/>
      <c r="BL421" s="211"/>
      <c r="BM421" s="220">
        <v>12</v>
      </c>
    </row>
    <row r="422" spans="1:65">
      <c r="A422" s="30"/>
      <c r="B422" s="19">
        <v>1</v>
      </c>
      <c r="C422" s="9">
        <v>3</v>
      </c>
      <c r="D422" s="24">
        <v>0.05</v>
      </c>
      <c r="E422" s="210"/>
      <c r="F422" s="211"/>
      <c r="G422" s="211"/>
      <c r="H422" s="211"/>
      <c r="I422" s="211"/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  <c r="AH422" s="211"/>
      <c r="AI422" s="211"/>
      <c r="AJ422" s="211"/>
      <c r="AK422" s="211"/>
      <c r="AL422" s="211"/>
      <c r="AM422" s="211"/>
      <c r="AN422" s="211"/>
      <c r="AO422" s="211"/>
      <c r="AP422" s="211"/>
      <c r="AQ422" s="211"/>
      <c r="AR422" s="211"/>
      <c r="AS422" s="211"/>
      <c r="AT422" s="211"/>
      <c r="AU422" s="211"/>
      <c r="AV422" s="211"/>
      <c r="AW422" s="211"/>
      <c r="AX422" s="211"/>
      <c r="AY422" s="211"/>
      <c r="AZ422" s="211"/>
      <c r="BA422" s="211"/>
      <c r="BB422" s="211"/>
      <c r="BC422" s="211"/>
      <c r="BD422" s="211"/>
      <c r="BE422" s="211"/>
      <c r="BF422" s="211"/>
      <c r="BG422" s="211"/>
      <c r="BH422" s="211"/>
      <c r="BI422" s="211"/>
      <c r="BJ422" s="211"/>
      <c r="BK422" s="211"/>
      <c r="BL422" s="211"/>
      <c r="BM422" s="220">
        <v>16</v>
      </c>
    </row>
    <row r="423" spans="1:65">
      <c r="A423" s="30"/>
      <c r="B423" s="19">
        <v>1</v>
      </c>
      <c r="C423" s="9">
        <v>4</v>
      </c>
      <c r="D423" s="24">
        <v>0.05</v>
      </c>
      <c r="E423" s="210"/>
      <c r="F423" s="211"/>
      <c r="G423" s="211"/>
      <c r="H423" s="211"/>
      <c r="I423" s="211"/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  <c r="AK423" s="211"/>
      <c r="AL423" s="211"/>
      <c r="AM423" s="211"/>
      <c r="AN423" s="211"/>
      <c r="AO423" s="211"/>
      <c r="AP423" s="211"/>
      <c r="AQ423" s="211"/>
      <c r="AR423" s="211"/>
      <c r="AS423" s="211"/>
      <c r="AT423" s="211"/>
      <c r="AU423" s="211"/>
      <c r="AV423" s="211"/>
      <c r="AW423" s="211"/>
      <c r="AX423" s="211"/>
      <c r="AY423" s="211"/>
      <c r="AZ423" s="211"/>
      <c r="BA423" s="211"/>
      <c r="BB423" s="211"/>
      <c r="BC423" s="211"/>
      <c r="BD423" s="211"/>
      <c r="BE423" s="211"/>
      <c r="BF423" s="211"/>
      <c r="BG423" s="211"/>
      <c r="BH423" s="211"/>
      <c r="BI423" s="211"/>
      <c r="BJ423" s="211"/>
      <c r="BK423" s="211"/>
      <c r="BL423" s="211"/>
      <c r="BM423" s="220">
        <v>0.05</v>
      </c>
    </row>
    <row r="424" spans="1:65">
      <c r="A424" s="30"/>
      <c r="B424" s="19">
        <v>1</v>
      </c>
      <c r="C424" s="9">
        <v>5</v>
      </c>
      <c r="D424" s="24">
        <v>0.05</v>
      </c>
      <c r="E424" s="210"/>
      <c r="F424" s="211"/>
      <c r="G424" s="211"/>
      <c r="H424" s="211"/>
      <c r="I424" s="211"/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11"/>
      <c r="BB424" s="211"/>
      <c r="BC424" s="211"/>
      <c r="BD424" s="211"/>
      <c r="BE424" s="211"/>
      <c r="BF424" s="211"/>
      <c r="BG424" s="211"/>
      <c r="BH424" s="211"/>
      <c r="BI424" s="211"/>
      <c r="BJ424" s="211"/>
      <c r="BK424" s="211"/>
      <c r="BL424" s="211"/>
      <c r="BM424" s="220">
        <v>37</v>
      </c>
    </row>
    <row r="425" spans="1:65">
      <c r="A425" s="30"/>
      <c r="B425" s="19">
        <v>1</v>
      </c>
      <c r="C425" s="9">
        <v>6</v>
      </c>
      <c r="D425" s="24">
        <v>0.05</v>
      </c>
      <c r="E425" s="210"/>
      <c r="F425" s="211"/>
      <c r="G425" s="211"/>
      <c r="H425" s="211"/>
      <c r="I425" s="211"/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  <c r="AH425" s="211"/>
      <c r="AI425" s="211"/>
      <c r="AJ425" s="211"/>
      <c r="AK425" s="211"/>
      <c r="AL425" s="211"/>
      <c r="AM425" s="211"/>
      <c r="AN425" s="211"/>
      <c r="AO425" s="211"/>
      <c r="AP425" s="211"/>
      <c r="AQ425" s="211"/>
      <c r="AR425" s="211"/>
      <c r="AS425" s="211"/>
      <c r="AT425" s="211"/>
      <c r="AU425" s="211"/>
      <c r="AV425" s="211"/>
      <c r="AW425" s="211"/>
      <c r="AX425" s="211"/>
      <c r="AY425" s="211"/>
      <c r="AZ425" s="211"/>
      <c r="BA425" s="211"/>
      <c r="BB425" s="211"/>
      <c r="BC425" s="211"/>
      <c r="BD425" s="211"/>
      <c r="BE425" s="211"/>
      <c r="BF425" s="211"/>
      <c r="BG425" s="211"/>
      <c r="BH425" s="211"/>
      <c r="BI425" s="211"/>
      <c r="BJ425" s="211"/>
      <c r="BK425" s="211"/>
      <c r="BL425" s="211"/>
      <c r="BM425" s="55"/>
    </row>
    <row r="426" spans="1:65">
      <c r="A426" s="30"/>
      <c r="B426" s="20" t="s">
        <v>172</v>
      </c>
      <c r="C426" s="12"/>
      <c r="D426" s="221">
        <v>4.9999999999999996E-2</v>
      </c>
      <c r="E426" s="210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55"/>
    </row>
    <row r="427" spans="1:65">
      <c r="A427" s="30"/>
      <c r="B427" s="3" t="s">
        <v>173</v>
      </c>
      <c r="C427" s="29"/>
      <c r="D427" s="24">
        <v>0.05</v>
      </c>
      <c r="E427" s="210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55"/>
    </row>
    <row r="428" spans="1:65">
      <c r="A428" s="30"/>
      <c r="B428" s="3" t="s">
        <v>174</v>
      </c>
      <c r="C428" s="29"/>
      <c r="D428" s="24">
        <v>7.6011774306101464E-18</v>
      </c>
      <c r="E428" s="210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55"/>
    </row>
    <row r="429" spans="1:65">
      <c r="A429" s="30"/>
      <c r="B429" s="3" t="s">
        <v>83</v>
      </c>
      <c r="C429" s="29"/>
      <c r="D429" s="13">
        <v>1.5202354861220294E-16</v>
      </c>
      <c r="E429" s="14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30"/>
      <c r="B430" s="3" t="s">
        <v>175</v>
      </c>
      <c r="C430" s="29"/>
      <c r="D430" s="13">
        <v>-1.1102230246251565E-16</v>
      </c>
      <c r="E430" s="14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30"/>
      <c r="B431" s="46" t="s">
        <v>176</v>
      </c>
      <c r="C431" s="47"/>
      <c r="D431" s="45" t="s">
        <v>169</v>
      </c>
      <c r="E431" s="14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1"/>
      <c r="C432" s="20"/>
      <c r="D432" s="20"/>
      <c r="BM432" s="54"/>
    </row>
    <row r="433" spans="1:65" ht="15">
      <c r="B433" s="8" t="s">
        <v>344</v>
      </c>
      <c r="BM433" s="28" t="s">
        <v>177</v>
      </c>
    </row>
    <row r="434" spans="1:65" ht="15">
      <c r="A434" s="25" t="s">
        <v>29</v>
      </c>
      <c r="B434" s="18" t="s">
        <v>101</v>
      </c>
      <c r="C434" s="15" t="s">
        <v>102</v>
      </c>
      <c r="D434" s="16" t="s">
        <v>152</v>
      </c>
      <c r="E434" s="14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153</v>
      </c>
      <c r="C435" s="9" t="s">
        <v>153</v>
      </c>
      <c r="D435" s="146" t="s">
        <v>155</v>
      </c>
      <c r="E435" s="14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3</v>
      </c>
    </row>
    <row r="436" spans="1:65">
      <c r="A436" s="30"/>
      <c r="B436" s="19"/>
      <c r="C436" s="9"/>
      <c r="D436" s="10" t="s">
        <v>197</v>
      </c>
      <c r="E436" s="14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2</v>
      </c>
    </row>
    <row r="437" spans="1:65">
      <c r="A437" s="30"/>
      <c r="B437" s="19"/>
      <c r="C437" s="9"/>
      <c r="D437" s="26" t="s">
        <v>198</v>
      </c>
      <c r="E437" s="14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2</v>
      </c>
    </row>
    <row r="438" spans="1:65">
      <c r="A438" s="30"/>
      <c r="B438" s="18">
        <v>1</v>
      </c>
      <c r="C438" s="14">
        <v>1</v>
      </c>
      <c r="D438" s="22">
        <v>0.56999999999999995</v>
      </c>
      <c r="E438" s="14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>
        <v>1</v>
      </c>
      <c r="C439" s="9">
        <v>2</v>
      </c>
      <c r="D439" s="11">
        <v>0.59</v>
      </c>
      <c r="E439" s="14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13</v>
      </c>
    </row>
    <row r="440" spans="1:65">
      <c r="A440" s="30"/>
      <c r="B440" s="19">
        <v>1</v>
      </c>
      <c r="C440" s="9">
        <v>3</v>
      </c>
      <c r="D440" s="11">
        <v>0.54</v>
      </c>
      <c r="E440" s="14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16</v>
      </c>
    </row>
    <row r="441" spans="1:65">
      <c r="A441" s="30"/>
      <c r="B441" s="19">
        <v>1</v>
      </c>
      <c r="C441" s="9">
        <v>4</v>
      </c>
      <c r="D441" s="11">
        <v>0.62</v>
      </c>
      <c r="E441" s="14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0.56166666666666698</v>
      </c>
    </row>
    <row r="442" spans="1:65">
      <c r="A442" s="30"/>
      <c r="B442" s="19">
        <v>1</v>
      </c>
      <c r="C442" s="9">
        <v>5</v>
      </c>
      <c r="D442" s="11">
        <v>0.52</v>
      </c>
      <c r="E442" s="14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38</v>
      </c>
    </row>
    <row r="443" spans="1:65">
      <c r="A443" s="30"/>
      <c r="B443" s="19">
        <v>1</v>
      </c>
      <c r="C443" s="9">
        <v>6</v>
      </c>
      <c r="D443" s="11">
        <v>0.53</v>
      </c>
      <c r="E443" s="14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30"/>
      <c r="B444" s="20" t="s">
        <v>172</v>
      </c>
      <c r="C444" s="12"/>
      <c r="D444" s="23">
        <v>0.56166666666666665</v>
      </c>
      <c r="E444" s="14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30"/>
      <c r="B445" s="3" t="s">
        <v>173</v>
      </c>
      <c r="C445" s="29"/>
      <c r="D445" s="11">
        <v>0.55499999999999994</v>
      </c>
      <c r="E445" s="14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30"/>
      <c r="B446" s="3" t="s">
        <v>174</v>
      </c>
      <c r="C446" s="29"/>
      <c r="D446" s="24">
        <v>3.8686776379877726E-2</v>
      </c>
      <c r="E446" s="14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30"/>
      <c r="B447" s="3" t="s">
        <v>83</v>
      </c>
      <c r="C447" s="29"/>
      <c r="D447" s="13">
        <v>6.8878533614025628E-2</v>
      </c>
      <c r="E447" s="14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30"/>
      <c r="B448" s="3" t="s">
        <v>175</v>
      </c>
      <c r="C448" s="29"/>
      <c r="D448" s="13">
        <v>-5.5511151231257827E-16</v>
      </c>
      <c r="E448" s="14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30"/>
      <c r="B449" s="46" t="s">
        <v>176</v>
      </c>
      <c r="C449" s="47"/>
      <c r="D449" s="45" t="s">
        <v>169</v>
      </c>
      <c r="E449" s="14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1"/>
      <c r="C450" s="20"/>
      <c r="D450" s="20"/>
      <c r="BM450" s="54"/>
    </row>
    <row r="451" spans="1:65" ht="15">
      <c r="B451" s="8" t="s">
        <v>345</v>
      </c>
      <c r="BM451" s="28" t="s">
        <v>177</v>
      </c>
    </row>
    <row r="452" spans="1:65" ht="15">
      <c r="A452" s="25" t="s">
        <v>34</v>
      </c>
      <c r="B452" s="18" t="s">
        <v>101</v>
      </c>
      <c r="C452" s="15" t="s">
        <v>102</v>
      </c>
      <c r="D452" s="16" t="s">
        <v>152</v>
      </c>
      <c r="E452" s="14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153</v>
      </c>
      <c r="C453" s="9" t="s">
        <v>153</v>
      </c>
      <c r="D453" s="146" t="s">
        <v>155</v>
      </c>
      <c r="E453" s="14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197</v>
      </c>
      <c r="E454" s="14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 t="s">
        <v>198</v>
      </c>
      <c r="E455" s="14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8.4</v>
      </c>
      <c r="E456" s="14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8.1999999999999993</v>
      </c>
      <c r="E457" s="14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15</v>
      </c>
    </row>
    <row r="458" spans="1:65">
      <c r="A458" s="30"/>
      <c r="B458" s="19">
        <v>1</v>
      </c>
      <c r="C458" s="9">
        <v>3</v>
      </c>
      <c r="D458" s="11">
        <v>8.3000000000000007</v>
      </c>
      <c r="E458" s="14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8.3000000000000007</v>
      </c>
      <c r="E459" s="14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8.3833333333333293</v>
      </c>
    </row>
    <row r="460" spans="1:65">
      <c r="A460" s="30"/>
      <c r="B460" s="19">
        <v>1</v>
      </c>
      <c r="C460" s="9">
        <v>5</v>
      </c>
      <c r="D460" s="11">
        <v>8.6999999999999993</v>
      </c>
      <c r="E460" s="14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39</v>
      </c>
    </row>
    <row r="461" spans="1:65">
      <c r="A461" s="30"/>
      <c r="B461" s="19">
        <v>1</v>
      </c>
      <c r="C461" s="9">
        <v>6</v>
      </c>
      <c r="D461" s="11">
        <v>8.4</v>
      </c>
      <c r="E461" s="14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4"/>
    </row>
    <row r="462" spans="1:65">
      <c r="A462" s="30"/>
      <c r="B462" s="20" t="s">
        <v>172</v>
      </c>
      <c r="C462" s="12"/>
      <c r="D462" s="23">
        <v>8.3833333333333346</v>
      </c>
      <c r="E462" s="14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4"/>
    </row>
    <row r="463" spans="1:65">
      <c r="A463" s="30"/>
      <c r="B463" s="3" t="s">
        <v>173</v>
      </c>
      <c r="C463" s="29"/>
      <c r="D463" s="11">
        <v>8.3500000000000014</v>
      </c>
      <c r="E463" s="14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4"/>
    </row>
    <row r="464" spans="1:65">
      <c r="A464" s="30"/>
      <c r="B464" s="3" t="s">
        <v>174</v>
      </c>
      <c r="C464" s="29"/>
      <c r="D464" s="24">
        <v>0.1722401424368506</v>
      </c>
      <c r="E464" s="14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30"/>
      <c r="B465" s="3" t="s">
        <v>83</v>
      </c>
      <c r="C465" s="29"/>
      <c r="D465" s="13">
        <v>2.0545543829445397E-2</v>
      </c>
      <c r="E465" s="14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30"/>
      <c r="B466" s="3" t="s">
        <v>175</v>
      </c>
      <c r="C466" s="29"/>
      <c r="D466" s="13">
        <v>6.6613381477509392E-16</v>
      </c>
      <c r="E466" s="14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30"/>
      <c r="B467" s="46" t="s">
        <v>176</v>
      </c>
      <c r="C467" s="47"/>
      <c r="D467" s="45" t="s">
        <v>169</v>
      </c>
      <c r="E467" s="14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1"/>
      <c r="C468" s="20"/>
      <c r="D468" s="20"/>
      <c r="BM468" s="54"/>
    </row>
    <row r="469" spans="1:65" ht="15">
      <c r="B469" s="8" t="s">
        <v>346</v>
      </c>
      <c r="BM469" s="28" t="s">
        <v>177</v>
      </c>
    </row>
    <row r="470" spans="1:65" ht="15">
      <c r="A470" s="25" t="s">
        <v>56</v>
      </c>
      <c r="B470" s="18" t="s">
        <v>101</v>
      </c>
      <c r="C470" s="15" t="s">
        <v>102</v>
      </c>
      <c r="D470" s="16" t="s">
        <v>152</v>
      </c>
      <c r="E470" s="14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153</v>
      </c>
      <c r="C471" s="9" t="s">
        <v>153</v>
      </c>
      <c r="D471" s="146" t="s">
        <v>155</v>
      </c>
      <c r="E471" s="14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197</v>
      </c>
      <c r="E472" s="14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</v>
      </c>
    </row>
    <row r="473" spans="1:65">
      <c r="A473" s="30"/>
      <c r="B473" s="19"/>
      <c r="C473" s="9"/>
      <c r="D473" s="26" t="s">
        <v>198</v>
      </c>
      <c r="E473" s="14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3</v>
      </c>
    </row>
    <row r="474" spans="1:65">
      <c r="A474" s="30"/>
      <c r="B474" s="18">
        <v>1</v>
      </c>
      <c r="C474" s="14">
        <v>1</v>
      </c>
      <c r="D474" s="219">
        <v>2.87E-2</v>
      </c>
      <c r="E474" s="210"/>
      <c r="F474" s="211"/>
      <c r="G474" s="211"/>
      <c r="H474" s="211"/>
      <c r="I474" s="211"/>
      <c r="J474" s="211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1"/>
      <c r="AT474" s="211"/>
      <c r="AU474" s="211"/>
      <c r="AV474" s="211"/>
      <c r="AW474" s="211"/>
      <c r="AX474" s="211"/>
      <c r="AY474" s="211"/>
      <c r="AZ474" s="211"/>
      <c r="BA474" s="211"/>
      <c r="BB474" s="211"/>
      <c r="BC474" s="211"/>
      <c r="BD474" s="211"/>
      <c r="BE474" s="211"/>
      <c r="BF474" s="211"/>
      <c r="BG474" s="211"/>
      <c r="BH474" s="211"/>
      <c r="BI474" s="211"/>
      <c r="BJ474" s="211"/>
      <c r="BK474" s="211"/>
      <c r="BL474" s="211"/>
      <c r="BM474" s="220">
        <v>1</v>
      </c>
    </row>
    <row r="475" spans="1:65">
      <c r="A475" s="30"/>
      <c r="B475" s="19">
        <v>1</v>
      </c>
      <c r="C475" s="9">
        <v>2</v>
      </c>
      <c r="D475" s="24">
        <v>2.7900000000000001E-2</v>
      </c>
      <c r="E475" s="210"/>
      <c r="F475" s="211"/>
      <c r="G475" s="211"/>
      <c r="H475" s="211"/>
      <c r="I475" s="211"/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1"/>
      <c r="AT475" s="211"/>
      <c r="AU475" s="211"/>
      <c r="AV475" s="211"/>
      <c r="AW475" s="211"/>
      <c r="AX475" s="211"/>
      <c r="AY475" s="211"/>
      <c r="AZ475" s="211"/>
      <c r="BA475" s="211"/>
      <c r="BB475" s="211"/>
      <c r="BC475" s="211"/>
      <c r="BD475" s="211"/>
      <c r="BE475" s="211"/>
      <c r="BF475" s="211"/>
      <c r="BG475" s="211"/>
      <c r="BH475" s="211"/>
      <c r="BI475" s="211"/>
      <c r="BJ475" s="211"/>
      <c r="BK475" s="211"/>
      <c r="BL475" s="211"/>
      <c r="BM475" s="220">
        <v>16</v>
      </c>
    </row>
    <row r="476" spans="1:65">
      <c r="A476" s="30"/>
      <c r="B476" s="19">
        <v>1</v>
      </c>
      <c r="C476" s="9">
        <v>3</v>
      </c>
      <c r="D476" s="24">
        <v>2.7799999999999998E-2</v>
      </c>
      <c r="E476" s="210"/>
      <c r="F476" s="211"/>
      <c r="G476" s="211"/>
      <c r="H476" s="211"/>
      <c r="I476" s="211"/>
      <c r="J476" s="211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1"/>
      <c r="AT476" s="211"/>
      <c r="AU476" s="211"/>
      <c r="AV476" s="211"/>
      <c r="AW476" s="211"/>
      <c r="AX476" s="211"/>
      <c r="AY476" s="211"/>
      <c r="AZ476" s="211"/>
      <c r="BA476" s="211"/>
      <c r="BB476" s="211"/>
      <c r="BC476" s="211"/>
      <c r="BD476" s="211"/>
      <c r="BE476" s="211"/>
      <c r="BF476" s="211"/>
      <c r="BG476" s="211"/>
      <c r="BH476" s="211"/>
      <c r="BI476" s="211"/>
      <c r="BJ476" s="211"/>
      <c r="BK476" s="211"/>
      <c r="BL476" s="211"/>
      <c r="BM476" s="220">
        <v>16</v>
      </c>
    </row>
    <row r="477" spans="1:65">
      <c r="A477" s="30"/>
      <c r="B477" s="19">
        <v>1</v>
      </c>
      <c r="C477" s="9">
        <v>4</v>
      </c>
      <c r="D477" s="24">
        <v>2.7900000000000001E-2</v>
      </c>
      <c r="E477" s="210"/>
      <c r="F477" s="211"/>
      <c r="G477" s="211"/>
      <c r="H477" s="211"/>
      <c r="I477" s="211"/>
      <c r="J477" s="211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1"/>
      <c r="AT477" s="211"/>
      <c r="AU477" s="211"/>
      <c r="AV477" s="211"/>
      <c r="AW477" s="211"/>
      <c r="AX477" s="211"/>
      <c r="AY477" s="211"/>
      <c r="AZ477" s="211"/>
      <c r="BA477" s="211"/>
      <c r="BB477" s="211"/>
      <c r="BC477" s="211"/>
      <c r="BD477" s="211"/>
      <c r="BE477" s="211"/>
      <c r="BF477" s="211"/>
      <c r="BG477" s="211"/>
      <c r="BH477" s="211"/>
      <c r="BI477" s="211"/>
      <c r="BJ477" s="211"/>
      <c r="BK477" s="211"/>
      <c r="BL477" s="211"/>
      <c r="BM477" s="220">
        <v>2.8316666666666698E-2</v>
      </c>
    </row>
    <row r="478" spans="1:65">
      <c r="A478" s="30"/>
      <c r="B478" s="19">
        <v>1</v>
      </c>
      <c r="C478" s="9">
        <v>5</v>
      </c>
      <c r="D478" s="24">
        <v>2.87E-2</v>
      </c>
      <c r="E478" s="210"/>
      <c r="F478" s="211"/>
      <c r="G478" s="211"/>
      <c r="H478" s="211"/>
      <c r="I478" s="211"/>
      <c r="J478" s="211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1"/>
      <c r="BD478" s="211"/>
      <c r="BE478" s="211"/>
      <c r="BF478" s="211"/>
      <c r="BG478" s="211"/>
      <c r="BH478" s="211"/>
      <c r="BI478" s="211"/>
      <c r="BJ478" s="211"/>
      <c r="BK478" s="211"/>
      <c r="BL478" s="211"/>
      <c r="BM478" s="220">
        <v>40</v>
      </c>
    </row>
    <row r="479" spans="1:65">
      <c r="A479" s="30"/>
      <c r="B479" s="19">
        <v>1</v>
      </c>
      <c r="C479" s="9">
        <v>6</v>
      </c>
      <c r="D479" s="24">
        <v>2.8899999999999999E-2</v>
      </c>
      <c r="E479" s="210"/>
      <c r="F479" s="211"/>
      <c r="G479" s="211"/>
      <c r="H479" s="211"/>
      <c r="I479" s="211"/>
      <c r="J479" s="211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1"/>
      <c r="AT479" s="211"/>
      <c r="AU479" s="211"/>
      <c r="AV479" s="211"/>
      <c r="AW479" s="211"/>
      <c r="AX479" s="211"/>
      <c r="AY479" s="211"/>
      <c r="AZ479" s="211"/>
      <c r="BA479" s="211"/>
      <c r="BB479" s="211"/>
      <c r="BC479" s="211"/>
      <c r="BD479" s="211"/>
      <c r="BE479" s="211"/>
      <c r="BF479" s="211"/>
      <c r="BG479" s="211"/>
      <c r="BH479" s="211"/>
      <c r="BI479" s="211"/>
      <c r="BJ479" s="211"/>
      <c r="BK479" s="211"/>
      <c r="BL479" s="211"/>
      <c r="BM479" s="55"/>
    </row>
    <row r="480" spans="1:65">
      <c r="A480" s="30"/>
      <c r="B480" s="20" t="s">
        <v>172</v>
      </c>
      <c r="C480" s="12"/>
      <c r="D480" s="221">
        <v>2.8316666666666671E-2</v>
      </c>
      <c r="E480" s="210"/>
      <c r="F480" s="211"/>
      <c r="G480" s="211"/>
      <c r="H480" s="211"/>
      <c r="I480" s="211"/>
      <c r="J480" s="211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  <c r="BI480" s="211"/>
      <c r="BJ480" s="211"/>
      <c r="BK480" s="211"/>
      <c r="BL480" s="211"/>
      <c r="BM480" s="55"/>
    </row>
    <row r="481" spans="1:65">
      <c r="A481" s="30"/>
      <c r="B481" s="3" t="s">
        <v>173</v>
      </c>
      <c r="C481" s="29"/>
      <c r="D481" s="24">
        <v>2.8299999999999999E-2</v>
      </c>
      <c r="E481" s="210"/>
      <c r="F481" s="211"/>
      <c r="G481" s="211"/>
      <c r="H481" s="211"/>
      <c r="I481" s="211"/>
      <c r="J481" s="211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55"/>
    </row>
    <row r="482" spans="1:65">
      <c r="A482" s="30"/>
      <c r="B482" s="3" t="s">
        <v>174</v>
      </c>
      <c r="C482" s="29"/>
      <c r="D482" s="24">
        <v>4.9966655548141928E-4</v>
      </c>
      <c r="E482" s="210"/>
      <c r="F482" s="211"/>
      <c r="G482" s="211"/>
      <c r="H482" s="211"/>
      <c r="I482" s="211"/>
      <c r="J482" s="211"/>
      <c r="K482" s="211"/>
      <c r="L482" s="211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55"/>
    </row>
    <row r="483" spans="1:65">
      <c r="A483" s="30"/>
      <c r="B483" s="3" t="s">
        <v>83</v>
      </c>
      <c r="C483" s="29"/>
      <c r="D483" s="13">
        <v>1.7645669999343822E-2</v>
      </c>
      <c r="E483" s="14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30"/>
      <c r="B484" s="3" t="s">
        <v>175</v>
      </c>
      <c r="C484" s="29"/>
      <c r="D484" s="13">
        <v>-9.9920072216264089E-16</v>
      </c>
      <c r="E484" s="14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30"/>
      <c r="B485" s="46" t="s">
        <v>176</v>
      </c>
      <c r="C485" s="47"/>
      <c r="D485" s="45" t="s">
        <v>169</v>
      </c>
      <c r="E485" s="14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1"/>
      <c r="C486" s="20"/>
      <c r="D486" s="20"/>
      <c r="BM486" s="54"/>
    </row>
    <row r="487" spans="1:65" ht="15">
      <c r="B487" s="8" t="s">
        <v>347</v>
      </c>
      <c r="BM487" s="28" t="s">
        <v>177</v>
      </c>
    </row>
    <row r="488" spans="1:65" ht="15">
      <c r="A488" s="25" t="s">
        <v>37</v>
      </c>
      <c r="B488" s="18" t="s">
        <v>101</v>
      </c>
      <c r="C488" s="15" t="s">
        <v>102</v>
      </c>
      <c r="D488" s="16" t="s">
        <v>152</v>
      </c>
      <c r="E488" s="14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153</v>
      </c>
      <c r="C489" s="9" t="s">
        <v>153</v>
      </c>
      <c r="D489" s="146" t="s">
        <v>155</v>
      </c>
      <c r="E489" s="14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197</v>
      </c>
      <c r="E490" s="14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0</v>
      </c>
    </row>
    <row r="491" spans="1:65">
      <c r="A491" s="30"/>
      <c r="B491" s="19"/>
      <c r="C491" s="9"/>
      <c r="D491" s="26" t="s">
        <v>198</v>
      </c>
      <c r="E491" s="14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0</v>
      </c>
    </row>
    <row r="492" spans="1:65">
      <c r="A492" s="30"/>
      <c r="B492" s="18">
        <v>1</v>
      </c>
      <c r="C492" s="14">
        <v>1</v>
      </c>
      <c r="D492" s="200">
        <v>1988.3000000000002</v>
      </c>
      <c r="E492" s="203"/>
      <c r="F492" s="204"/>
      <c r="G492" s="204"/>
      <c r="H492" s="204"/>
      <c r="I492" s="204"/>
      <c r="J492" s="204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  <c r="AB492" s="204"/>
      <c r="AC492" s="204"/>
      <c r="AD492" s="204"/>
      <c r="AE492" s="204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04"/>
      <c r="AT492" s="204"/>
      <c r="AU492" s="204"/>
      <c r="AV492" s="204"/>
      <c r="AW492" s="204"/>
      <c r="AX492" s="204"/>
      <c r="AY492" s="204"/>
      <c r="AZ492" s="204"/>
      <c r="BA492" s="204"/>
      <c r="BB492" s="204"/>
      <c r="BC492" s="204"/>
      <c r="BD492" s="204"/>
      <c r="BE492" s="204"/>
      <c r="BF492" s="204"/>
      <c r="BG492" s="204"/>
      <c r="BH492" s="204"/>
      <c r="BI492" s="204"/>
      <c r="BJ492" s="204"/>
      <c r="BK492" s="204"/>
      <c r="BL492" s="204"/>
      <c r="BM492" s="205">
        <v>1</v>
      </c>
    </row>
    <row r="493" spans="1:65">
      <c r="A493" s="30"/>
      <c r="B493" s="19">
        <v>1</v>
      </c>
      <c r="C493" s="9">
        <v>2</v>
      </c>
      <c r="D493" s="206">
        <v>1945.9</v>
      </c>
      <c r="E493" s="203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  <c r="AB493" s="204"/>
      <c r="AC493" s="204"/>
      <c r="AD493" s="204"/>
      <c r="AE493" s="204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04"/>
      <c r="AT493" s="204"/>
      <c r="AU493" s="204"/>
      <c r="AV493" s="204"/>
      <c r="AW493" s="204"/>
      <c r="AX493" s="204"/>
      <c r="AY493" s="204"/>
      <c r="AZ493" s="204"/>
      <c r="BA493" s="204"/>
      <c r="BB493" s="204"/>
      <c r="BC493" s="204"/>
      <c r="BD493" s="204"/>
      <c r="BE493" s="204"/>
      <c r="BF493" s="204"/>
      <c r="BG493" s="204"/>
      <c r="BH493" s="204"/>
      <c r="BI493" s="204"/>
      <c r="BJ493" s="204"/>
      <c r="BK493" s="204"/>
      <c r="BL493" s="204"/>
      <c r="BM493" s="205">
        <v>17</v>
      </c>
    </row>
    <row r="494" spans="1:65">
      <c r="A494" s="30"/>
      <c r="B494" s="19">
        <v>1</v>
      </c>
      <c r="C494" s="9">
        <v>3</v>
      </c>
      <c r="D494" s="206">
        <v>1972.7999999999997</v>
      </c>
      <c r="E494" s="203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  <c r="AE494" s="204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04"/>
      <c r="AT494" s="204"/>
      <c r="AU494" s="204"/>
      <c r="AV494" s="204"/>
      <c r="AW494" s="204"/>
      <c r="AX494" s="204"/>
      <c r="AY494" s="204"/>
      <c r="AZ494" s="204"/>
      <c r="BA494" s="204"/>
      <c r="BB494" s="204"/>
      <c r="BC494" s="204"/>
      <c r="BD494" s="204"/>
      <c r="BE494" s="204"/>
      <c r="BF494" s="204"/>
      <c r="BG494" s="204"/>
      <c r="BH494" s="204"/>
      <c r="BI494" s="204"/>
      <c r="BJ494" s="204"/>
      <c r="BK494" s="204"/>
      <c r="BL494" s="204"/>
      <c r="BM494" s="205">
        <v>16</v>
      </c>
    </row>
    <row r="495" spans="1:65">
      <c r="A495" s="30"/>
      <c r="B495" s="19">
        <v>1</v>
      </c>
      <c r="C495" s="9">
        <v>4</v>
      </c>
      <c r="D495" s="206">
        <v>1935</v>
      </c>
      <c r="E495" s="203"/>
      <c r="F495" s="204"/>
      <c r="G495" s="204"/>
      <c r="H495" s="204"/>
      <c r="I495" s="204"/>
      <c r="J495" s="204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  <c r="AE495" s="204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04"/>
      <c r="AT495" s="204"/>
      <c r="AU495" s="204"/>
      <c r="AV495" s="204"/>
      <c r="AW495" s="204"/>
      <c r="AX495" s="204"/>
      <c r="AY495" s="204"/>
      <c r="AZ495" s="204"/>
      <c r="BA495" s="204"/>
      <c r="BB495" s="204"/>
      <c r="BC495" s="204"/>
      <c r="BD495" s="204"/>
      <c r="BE495" s="204"/>
      <c r="BF495" s="204"/>
      <c r="BG495" s="204"/>
      <c r="BH495" s="204"/>
      <c r="BI495" s="204"/>
      <c r="BJ495" s="204"/>
      <c r="BK495" s="204"/>
      <c r="BL495" s="204"/>
      <c r="BM495" s="205">
        <v>1973.45</v>
      </c>
    </row>
    <row r="496" spans="1:65">
      <c r="A496" s="30"/>
      <c r="B496" s="19">
        <v>1</v>
      </c>
      <c r="C496" s="9">
        <v>5</v>
      </c>
      <c r="D496" s="206">
        <v>1986.6</v>
      </c>
      <c r="E496" s="203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4"/>
      <c r="AT496" s="204"/>
      <c r="AU496" s="204"/>
      <c r="AV496" s="204"/>
      <c r="AW496" s="204"/>
      <c r="AX496" s="204"/>
      <c r="AY496" s="204"/>
      <c r="AZ496" s="204"/>
      <c r="BA496" s="204"/>
      <c r="BB496" s="204"/>
      <c r="BC496" s="204"/>
      <c r="BD496" s="204"/>
      <c r="BE496" s="204"/>
      <c r="BF496" s="204"/>
      <c r="BG496" s="204"/>
      <c r="BH496" s="204"/>
      <c r="BI496" s="204"/>
      <c r="BJ496" s="204"/>
      <c r="BK496" s="204"/>
      <c r="BL496" s="204"/>
      <c r="BM496" s="205">
        <v>41</v>
      </c>
    </row>
    <row r="497" spans="1:65">
      <c r="A497" s="30"/>
      <c r="B497" s="19">
        <v>1</v>
      </c>
      <c r="C497" s="9">
        <v>6</v>
      </c>
      <c r="D497" s="206">
        <v>2012.0999999999997</v>
      </c>
      <c r="E497" s="203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4"/>
      <c r="AT497" s="204"/>
      <c r="AU497" s="204"/>
      <c r="AV497" s="204"/>
      <c r="AW497" s="204"/>
      <c r="AX497" s="204"/>
      <c r="AY497" s="204"/>
      <c r="AZ497" s="204"/>
      <c r="BA497" s="204"/>
      <c r="BB497" s="204"/>
      <c r="BC497" s="204"/>
      <c r="BD497" s="204"/>
      <c r="BE497" s="204"/>
      <c r="BF497" s="204"/>
      <c r="BG497" s="204"/>
      <c r="BH497" s="204"/>
      <c r="BI497" s="204"/>
      <c r="BJ497" s="204"/>
      <c r="BK497" s="204"/>
      <c r="BL497" s="204"/>
      <c r="BM497" s="208"/>
    </row>
    <row r="498" spans="1:65">
      <c r="A498" s="30"/>
      <c r="B498" s="20" t="s">
        <v>172</v>
      </c>
      <c r="C498" s="12"/>
      <c r="D498" s="209">
        <v>1973.45</v>
      </c>
      <c r="E498" s="203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4"/>
      <c r="AT498" s="204"/>
      <c r="AU498" s="204"/>
      <c r="AV498" s="204"/>
      <c r="AW498" s="204"/>
      <c r="AX498" s="204"/>
      <c r="AY498" s="204"/>
      <c r="AZ498" s="204"/>
      <c r="BA498" s="204"/>
      <c r="BB498" s="204"/>
      <c r="BC498" s="204"/>
      <c r="BD498" s="204"/>
      <c r="BE498" s="204"/>
      <c r="BF498" s="204"/>
      <c r="BG498" s="204"/>
      <c r="BH498" s="204"/>
      <c r="BI498" s="204"/>
      <c r="BJ498" s="204"/>
      <c r="BK498" s="204"/>
      <c r="BL498" s="204"/>
      <c r="BM498" s="208"/>
    </row>
    <row r="499" spans="1:65">
      <c r="A499" s="30"/>
      <c r="B499" s="3" t="s">
        <v>173</v>
      </c>
      <c r="C499" s="29"/>
      <c r="D499" s="206">
        <v>1979.6999999999998</v>
      </c>
      <c r="E499" s="203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4"/>
      <c r="AT499" s="204"/>
      <c r="AU499" s="204"/>
      <c r="AV499" s="204"/>
      <c r="AW499" s="204"/>
      <c r="AX499" s="204"/>
      <c r="AY499" s="204"/>
      <c r="AZ499" s="204"/>
      <c r="BA499" s="204"/>
      <c r="BB499" s="204"/>
      <c r="BC499" s="204"/>
      <c r="BD499" s="204"/>
      <c r="BE499" s="204"/>
      <c r="BF499" s="204"/>
      <c r="BG499" s="204"/>
      <c r="BH499" s="204"/>
      <c r="BI499" s="204"/>
      <c r="BJ499" s="204"/>
      <c r="BK499" s="204"/>
      <c r="BL499" s="204"/>
      <c r="BM499" s="208"/>
    </row>
    <row r="500" spans="1:65">
      <c r="A500" s="30"/>
      <c r="B500" s="3" t="s">
        <v>174</v>
      </c>
      <c r="C500" s="29"/>
      <c r="D500" s="206">
        <v>28.723143978332086</v>
      </c>
      <c r="E500" s="203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208"/>
    </row>
    <row r="501" spans="1:65">
      <c r="A501" s="30"/>
      <c r="B501" s="3" t="s">
        <v>83</v>
      </c>
      <c r="C501" s="29"/>
      <c r="D501" s="13">
        <v>1.4554786783719924E-2</v>
      </c>
      <c r="E501" s="14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30"/>
      <c r="B502" s="3" t="s">
        <v>175</v>
      </c>
      <c r="C502" s="29"/>
      <c r="D502" s="13">
        <v>0</v>
      </c>
      <c r="E502" s="14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30"/>
      <c r="B503" s="46" t="s">
        <v>176</v>
      </c>
      <c r="C503" s="47"/>
      <c r="D503" s="45" t="s">
        <v>169</v>
      </c>
      <c r="E503" s="14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1"/>
      <c r="C504" s="20"/>
      <c r="D504" s="20"/>
      <c r="BM504" s="54"/>
    </row>
    <row r="505" spans="1:65" ht="15">
      <c r="B505" s="8" t="s">
        <v>348</v>
      </c>
      <c r="BM505" s="28" t="s">
        <v>177</v>
      </c>
    </row>
    <row r="506" spans="1:65" ht="15">
      <c r="A506" s="25" t="s">
        <v>43</v>
      </c>
      <c r="B506" s="18" t="s">
        <v>101</v>
      </c>
      <c r="C506" s="15" t="s">
        <v>102</v>
      </c>
      <c r="D506" s="16" t="s">
        <v>152</v>
      </c>
      <c r="E506" s="14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153</v>
      </c>
      <c r="C507" s="9" t="s">
        <v>153</v>
      </c>
      <c r="D507" s="146" t="s">
        <v>155</v>
      </c>
      <c r="E507" s="14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197</v>
      </c>
      <c r="E508" s="14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 t="s">
        <v>198</v>
      </c>
      <c r="E509" s="14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12">
        <v>18.899999999999999</v>
      </c>
      <c r="E510" s="213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/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4"/>
      <c r="BB510" s="214"/>
      <c r="BC510" s="214"/>
      <c r="BD510" s="214"/>
      <c r="BE510" s="214"/>
      <c r="BF510" s="214"/>
      <c r="BG510" s="214"/>
      <c r="BH510" s="214"/>
      <c r="BI510" s="214"/>
      <c r="BJ510" s="214"/>
      <c r="BK510" s="214"/>
      <c r="BL510" s="214"/>
      <c r="BM510" s="215">
        <v>1</v>
      </c>
    </row>
    <row r="511" spans="1:65">
      <c r="A511" s="30"/>
      <c r="B511" s="19">
        <v>1</v>
      </c>
      <c r="C511" s="9">
        <v>2</v>
      </c>
      <c r="D511" s="216">
        <v>21.2</v>
      </c>
      <c r="E511" s="213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/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4"/>
      <c r="BB511" s="214"/>
      <c r="BC511" s="214"/>
      <c r="BD511" s="214"/>
      <c r="BE511" s="214"/>
      <c r="BF511" s="214"/>
      <c r="BG511" s="214"/>
      <c r="BH511" s="214"/>
      <c r="BI511" s="214"/>
      <c r="BJ511" s="214"/>
      <c r="BK511" s="214"/>
      <c r="BL511" s="214"/>
      <c r="BM511" s="215">
        <v>19</v>
      </c>
    </row>
    <row r="512" spans="1:65">
      <c r="A512" s="30"/>
      <c r="B512" s="19">
        <v>1</v>
      </c>
      <c r="C512" s="9">
        <v>3</v>
      </c>
      <c r="D512" s="216">
        <v>21.5</v>
      </c>
      <c r="E512" s="213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/>
      <c r="AF512" s="214"/>
      <c r="AG512" s="214"/>
      <c r="AH512" s="214"/>
      <c r="AI512" s="214"/>
      <c r="AJ512" s="214"/>
      <c r="AK512" s="214"/>
      <c r="AL512" s="214"/>
      <c r="AM512" s="214"/>
      <c r="AN512" s="214"/>
      <c r="AO512" s="214"/>
      <c r="AP512" s="214"/>
      <c r="AQ512" s="214"/>
      <c r="AR512" s="214"/>
      <c r="AS512" s="214"/>
      <c r="AT512" s="214"/>
      <c r="AU512" s="214"/>
      <c r="AV512" s="214"/>
      <c r="AW512" s="214"/>
      <c r="AX512" s="214"/>
      <c r="AY512" s="214"/>
      <c r="AZ512" s="214"/>
      <c r="BA512" s="214"/>
      <c r="BB512" s="214"/>
      <c r="BC512" s="214"/>
      <c r="BD512" s="214"/>
      <c r="BE512" s="214"/>
      <c r="BF512" s="214"/>
      <c r="BG512" s="214"/>
      <c r="BH512" s="214"/>
      <c r="BI512" s="214"/>
      <c r="BJ512" s="214"/>
      <c r="BK512" s="214"/>
      <c r="BL512" s="214"/>
      <c r="BM512" s="215">
        <v>16</v>
      </c>
    </row>
    <row r="513" spans="1:65">
      <c r="A513" s="30"/>
      <c r="B513" s="19">
        <v>1</v>
      </c>
      <c r="C513" s="9">
        <v>4</v>
      </c>
      <c r="D513" s="216">
        <v>21.3</v>
      </c>
      <c r="E513" s="213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/>
      <c r="AF513" s="214"/>
      <c r="AG513" s="214"/>
      <c r="AH513" s="214"/>
      <c r="AI513" s="214"/>
      <c r="AJ513" s="214"/>
      <c r="AK513" s="214"/>
      <c r="AL513" s="214"/>
      <c r="AM513" s="214"/>
      <c r="AN513" s="214"/>
      <c r="AO513" s="214"/>
      <c r="AP513" s="214"/>
      <c r="AQ513" s="214"/>
      <c r="AR513" s="214"/>
      <c r="AS513" s="214"/>
      <c r="AT513" s="214"/>
      <c r="AU513" s="214"/>
      <c r="AV513" s="214"/>
      <c r="AW513" s="214"/>
      <c r="AX513" s="214"/>
      <c r="AY513" s="214"/>
      <c r="AZ513" s="214"/>
      <c r="BA513" s="214"/>
      <c r="BB513" s="214"/>
      <c r="BC513" s="214"/>
      <c r="BD513" s="214"/>
      <c r="BE513" s="214"/>
      <c r="BF513" s="214"/>
      <c r="BG513" s="214"/>
      <c r="BH513" s="214"/>
      <c r="BI513" s="214"/>
      <c r="BJ513" s="214"/>
      <c r="BK513" s="214"/>
      <c r="BL513" s="214"/>
      <c r="BM513" s="215">
        <v>20.266666666666701</v>
      </c>
    </row>
    <row r="514" spans="1:65">
      <c r="A514" s="30"/>
      <c r="B514" s="19">
        <v>1</v>
      </c>
      <c r="C514" s="9">
        <v>5</v>
      </c>
      <c r="D514" s="216">
        <v>18.899999999999999</v>
      </c>
      <c r="E514" s="213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/>
      <c r="AF514" s="214"/>
      <c r="AG514" s="214"/>
      <c r="AH514" s="214"/>
      <c r="AI514" s="214"/>
      <c r="AJ514" s="214"/>
      <c r="AK514" s="214"/>
      <c r="AL514" s="214"/>
      <c r="AM514" s="214"/>
      <c r="AN514" s="214"/>
      <c r="AO514" s="214"/>
      <c r="AP514" s="214"/>
      <c r="AQ514" s="214"/>
      <c r="AR514" s="214"/>
      <c r="AS514" s="214"/>
      <c r="AT514" s="214"/>
      <c r="AU514" s="214"/>
      <c r="AV514" s="214"/>
      <c r="AW514" s="214"/>
      <c r="AX514" s="214"/>
      <c r="AY514" s="214"/>
      <c r="AZ514" s="214"/>
      <c r="BA514" s="214"/>
      <c r="BB514" s="214"/>
      <c r="BC514" s="214"/>
      <c r="BD514" s="214"/>
      <c r="BE514" s="214"/>
      <c r="BF514" s="214"/>
      <c r="BG514" s="214"/>
      <c r="BH514" s="214"/>
      <c r="BI514" s="214"/>
      <c r="BJ514" s="214"/>
      <c r="BK514" s="214"/>
      <c r="BL514" s="214"/>
      <c r="BM514" s="215">
        <v>42</v>
      </c>
    </row>
    <row r="515" spans="1:65">
      <c r="A515" s="30"/>
      <c r="B515" s="19">
        <v>1</v>
      </c>
      <c r="C515" s="9">
        <v>6</v>
      </c>
      <c r="D515" s="216">
        <v>19.8</v>
      </c>
      <c r="E515" s="213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4"/>
      <c r="T515" s="214"/>
      <c r="U515" s="214"/>
      <c r="V515" s="214"/>
      <c r="W515" s="214"/>
      <c r="X515" s="214"/>
      <c r="Y515" s="214"/>
      <c r="Z515" s="214"/>
      <c r="AA515" s="214"/>
      <c r="AB515" s="214"/>
      <c r="AC515" s="214"/>
      <c r="AD515" s="214"/>
      <c r="AE515" s="214"/>
      <c r="AF515" s="214"/>
      <c r="AG515" s="214"/>
      <c r="AH515" s="214"/>
      <c r="AI515" s="214"/>
      <c r="AJ515" s="214"/>
      <c r="AK515" s="214"/>
      <c r="AL515" s="214"/>
      <c r="AM515" s="214"/>
      <c r="AN515" s="214"/>
      <c r="AO515" s="214"/>
      <c r="AP515" s="214"/>
      <c r="AQ515" s="214"/>
      <c r="AR515" s="214"/>
      <c r="AS515" s="214"/>
      <c r="AT515" s="214"/>
      <c r="AU515" s="214"/>
      <c r="AV515" s="214"/>
      <c r="AW515" s="214"/>
      <c r="AX515" s="214"/>
      <c r="AY515" s="214"/>
      <c r="AZ515" s="214"/>
      <c r="BA515" s="214"/>
      <c r="BB515" s="214"/>
      <c r="BC515" s="214"/>
      <c r="BD515" s="214"/>
      <c r="BE515" s="214"/>
      <c r="BF515" s="214"/>
      <c r="BG515" s="214"/>
      <c r="BH515" s="214"/>
      <c r="BI515" s="214"/>
      <c r="BJ515" s="214"/>
      <c r="BK515" s="214"/>
      <c r="BL515" s="214"/>
      <c r="BM515" s="217"/>
    </row>
    <row r="516" spans="1:65">
      <c r="A516" s="30"/>
      <c r="B516" s="20" t="s">
        <v>172</v>
      </c>
      <c r="C516" s="12"/>
      <c r="D516" s="218">
        <v>20.266666666666662</v>
      </c>
      <c r="E516" s="213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4"/>
      <c r="T516" s="214"/>
      <c r="U516" s="214"/>
      <c r="V516" s="214"/>
      <c r="W516" s="214"/>
      <c r="X516" s="214"/>
      <c r="Y516" s="214"/>
      <c r="Z516" s="214"/>
      <c r="AA516" s="214"/>
      <c r="AB516" s="214"/>
      <c r="AC516" s="214"/>
      <c r="AD516" s="214"/>
      <c r="AE516" s="214"/>
      <c r="AF516" s="214"/>
      <c r="AG516" s="214"/>
      <c r="AH516" s="214"/>
      <c r="AI516" s="214"/>
      <c r="AJ516" s="214"/>
      <c r="AK516" s="214"/>
      <c r="AL516" s="214"/>
      <c r="AM516" s="214"/>
      <c r="AN516" s="214"/>
      <c r="AO516" s="214"/>
      <c r="AP516" s="214"/>
      <c r="AQ516" s="214"/>
      <c r="AR516" s="214"/>
      <c r="AS516" s="214"/>
      <c r="AT516" s="214"/>
      <c r="AU516" s="214"/>
      <c r="AV516" s="214"/>
      <c r="AW516" s="214"/>
      <c r="AX516" s="214"/>
      <c r="AY516" s="214"/>
      <c r="AZ516" s="214"/>
      <c r="BA516" s="214"/>
      <c r="BB516" s="214"/>
      <c r="BC516" s="214"/>
      <c r="BD516" s="214"/>
      <c r="BE516" s="214"/>
      <c r="BF516" s="214"/>
      <c r="BG516" s="214"/>
      <c r="BH516" s="214"/>
      <c r="BI516" s="214"/>
      <c r="BJ516" s="214"/>
      <c r="BK516" s="214"/>
      <c r="BL516" s="214"/>
      <c r="BM516" s="217"/>
    </row>
    <row r="517" spans="1:65">
      <c r="A517" s="30"/>
      <c r="B517" s="3" t="s">
        <v>173</v>
      </c>
      <c r="C517" s="29"/>
      <c r="D517" s="216">
        <v>20.5</v>
      </c>
      <c r="E517" s="213"/>
      <c r="F517" s="214"/>
      <c r="G517" s="214"/>
      <c r="H517" s="214"/>
      <c r="I517" s="214"/>
      <c r="J517" s="214"/>
      <c r="K517" s="214"/>
      <c r="L517" s="214"/>
      <c r="M517" s="214"/>
      <c r="N517" s="214"/>
      <c r="O517" s="214"/>
      <c r="P517" s="214"/>
      <c r="Q517" s="214"/>
      <c r="R517" s="214"/>
      <c r="S517" s="214"/>
      <c r="T517" s="214"/>
      <c r="U517" s="214"/>
      <c r="V517" s="214"/>
      <c r="W517" s="214"/>
      <c r="X517" s="214"/>
      <c r="Y517" s="214"/>
      <c r="Z517" s="214"/>
      <c r="AA517" s="214"/>
      <c r="AB517" s="214"/>
      <c r="AC517" s="214"/>
      <c r="AD517" s="214"/>
      <c r="AE517" s="214"/>
      <c r="AF517" s="214"/>
      <c r="AG517" s="214"/>
      <c r="AH517" s="214"/>
      <c r="AI517" s="214"/>
      <c r="AJ517" s="214"/>
      <c r="AK517" s="214"/>
      <c r="AL517" s="214"/>
      <c r="AM517" s="214"/>
      <c r="AN517" s="214"/>
      <c r="AO517" s="214"/>
      <c r="AP517" s="214"/>
      <c r="AQ517" s="214"/>
      <c r="AR517" s="214"/>
      <c r="AS517" s="214"/>
      <c r="AT517" s="214"/>
      <c r="AU517" s="214"/>
      <c r="AV517" s="214"/>
      <c r="AW517" s="214"/>
      <c r="AX517" s="214"/>
      <c r="AY517" s="214"/>
      <c r="AZ517" s="214"/>
      <c r="BA517" s="214"/>
      <c r="BB517" s="214"/>
      <c r="BC517" s="214"/>
      <c r="BD517" s="214"/>
      <c r="BE517" s="214"/>
      <c r="BF517" s="214"/>
      <c r="BG517" s="214"/>
      <c r="BH517" s="214"/>
      <c r="BI517" s="214"/>
      <c r="BJ517" s="214"/>
      <c r="BK517" s="214"/>
      <c r="BL517" s="214"/>
      <c r="BM517" s="217"/>
    </row>
    <row r="518" spans="1:65">
      <c r="A518" s="30"/>
      <c r="B518" s="3" t="s">
        <v>174</v>
      </c>
      <c r="C518" s="29"/>
      <c r="D518" s="216">
        <v>1.2176480060619606</v>
      </c>
      <c r="E518" s="213"/>
      <c r="F518" s="214"/>
      <c r="G518" s="214"/>
      <c r="H518" s="214"/>
      <c r="I518" s="214"/>
      <c r="J518" s="214"/>
      <c r="K518" s="214"/>
      <c r="L518" s="214"/>
      <c r="M518" s="214"/>
      <c r="N518" s="214"/>
      <c r="O518" s="214"/>
      <c r="P518" s="214"/>
      <c r="Q518" s="214"/>
      <c r="R518" s="214"/>
      <c r="S518" s="214"/>
      <c r="T518" s="214"/>
      <c r="U518" s="214"/>
      <c r="V518" s="214"/>
      <c r="W518" s="214"/>
      <c r="X518" s="214"/>
      <c r="Y518" s="214"/>
      <c r="Z518" s="214"/>
      <c r="AA518" s="214"/>
      <c r="AB518" s="214"/>
      <c r="AC518" s="214"/>
      <c r="AD518" s="214"/>
      <c r="AE518" s="214"/>
      <c r="AF518" s="214"/>
      <c r="AG518" s="214"/>
      <c r="AH518" s="214"/>
      <c r="AI518" s="214"/>
      <c r="AJ518" s="214"/>
      <c r="AK518" s="214"/>
      <c r="AL518" s="214"/>
      <c r="AM518" s="214"/>
      <c r="AN518" s="214"/>
      <c r="AO518" s="214"/>
      <c r="AP518" s="214"/>
      <c r="AQ518" s="214"/>
      <c r="AR518" s="214"/>
      <c r="AS518" s="214"/>
      <c r="AT518" s="214"/>
      <c r="AU518" s="214"/>
      <c r="AV518" s="214"/>
      <c r="AW518" s="214"/>
      <c r="AX518" s="214"/>
      <c r="AY518" s="214"/>
      <c r="AZ518" s="214"/>
      <c r="BA518" s="214"/>
      <c r="BB518" s="214"/>
      <c r="BC518" s="214"/>
      <c r="BD518" s="214"/>
      <c r="BE518" s="214"/>
      <c r="BF518" s="214"/>
      <c r="BG518" s="214"/>
      <c r="BH518" s="214"/>
      <c r="BI518" s="214"/>
      <c r="BJ518" s="214"/>
      <c r="BK518" s="214"/>
      <c r="BL518" s="214"/>
      <c r="BM518" s="217"/>
    </row>
    <row r="519" spans="1:65">
      <c r="A519" s="30"/>
      <c r="B519" s="3" t="s">
        <v>83</v>
      </c>
      <c r="C519" s="29"/>
      <c r="D519" s="13">
        <v>6.0081316088583595E-2</v>
      </c>
      <c r="E519" s="14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30"/>
      <c r="B520" s="3" t="s">
        <v>175</v>
      </c>
      <c r="C520" s="29"/>
      <c r="D520" s="13">
        <v>-1.8873791418627661E-15</v>
      </c>
      <c r="E520" s="14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30"/>
      <c r="B521" s="46" t="s">
        <v>176</v>
      </c>
      <c r="C521" s="47"/>
      <c r="D521" s="45" t="s">
        <v>169</v>
      </c>
      <c r="E521" s="14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1"/>
      <c r="C522" s="20"/>
      <c r="D522" s="20"/>
      <c r="BM522" s="54"/>
    </row>
    <row r="523" spans="1:65" ht="15">
      <c r="B523" s="8" t="s">
        <v>349</v>
      </c>
      <c r="BM523" s="28" t="s">
        <v>177</v>
      </c>
    </row>
    <row r="524" spans="1:65" ht="15">
      <c r="A524" s="25" t="s">
        <v>57</v>
      </c>
      <c r="B524" s="18" t="s">
        <v>101</v>
      </c>
      <c r="C524" s="15" t="s">
        <v>102</v>
      </c>
      <c r="D524" s="16" t="s">
        <v>152</v>
      </c>
      <c r="E524" s="14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153</v>
      </c>
      <c r="C525" s="9" t="s">
        <v>153</v>
      </c>
      <c r="D525" s="146" t="s">
        <v>155</v>
      </c>
      <c r="E525" s="14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197</v>
      </c>
      <c r="E526" s="14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3</v>
      </c>
    </row>
    <row r="527" spans="1:65">
      <c r="A527" s="30"/>
      <c r="B527" s="19"/>
      <c r="C527" s="9"/>
      <c r="D527" s="26" t="s">
        <v>198</v>
      </c>
      <c r="E527" s="14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3</v>
      </c>
    </row>
    <row r="528" spans="1:65">
      <c r="A528" s="30"/>
      <c r="B528" s="18">
        <v>1</v>
      </c>
      <c r="C528" s="14">
        <v>1</v>
      </c>
      <c r="D528" s="219">
        <v>1.4E-2</v>
      </c>
      <c r="E528" s="210"/>
      <c r="F528" s="211"/>
      <c r="G528" s="211"/>
      <c r="H528" s="211"/>
      <c r="I528" s="211"/>
      <c r="J528" s="211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  <c r="AH528" s="211"/>
      <c r="AI528" s="211"/>
      <c r="AJ528" s="211"/>
      <c r="AK528" s="211"/>
      <c r="AL528" s="211"/>
      <c r="AM528" s="211"/>
      <c r="AN528" s="211"/>
      <c r="AO528" s="211"/>
      <c r="AP528" s="211"/>
      <c r="AQ528" s="211"/>
      <c r="AR528" s="211"/>
      <c r="AS528" s="211"/>
      <c r="AT528" s="211"/>
      <c r="AU528" s="211"/>
      <c r="AV528" s="211"/>
      <c r="AW528" s="211"/>
      <c r="AX528" s="211"/>
      <c r="AY528" s="211"/>
      <c r="AZ528" s="211"/>
      <c r="BA528" s="211"/>
      <c r="BB528" s="211"/>
      <c r="BC528" s="211"/>
      <c r="BD528" s="211"/>
      <c r="BE528" s="211"/>
      <c r="BF528" s="211"/>
      <c r="BG528" s="211"/>
      <c r="BH528" s="211"/>
      <c r="BI528" s="211"/>
      <c r="BJ528" s="211"/>
      <c r="BK528" s="211"/>
      <c r="BL528" s="211"/>
      <c r="BM528" s="220">
        <v>1</v>
      </c>
    </row>
    <row r="529" spans="1:65">
      <c r="A529" s="30"/>
      <c r="B529" s="19">
        <v>1</v>
      </c>
      <c r="C529" s="9">
        <v>2</v>
      </c>
      <c r="D529" s="24">
        <v>1.2E-2</v>
      </c>
      <c r="E529" s="210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  <c r="AB529" s="211"/>
      <c r="AC529" s="211"/>
      <c r="AD529" s="211"/>
      <c r="AE529" s="211"/>
      <c r="AF529" s="211"/>
      <c r="AG529" s="211"/>
      <c r="AH529" s="211"/>
      <c r="AI529" s="211"/>
      <c r="AJ529" s="211"/>
      <c r="AK529" s="211"/>
      <c r="AL529" s="211"/>
      <c r="AM529" s="211"/>
      <c r="AN529" s="211"/>
      <c r="AO529" s="211"/>
      <c r="AP529" s="211"/>
      <c r="AQ529" s="211"/>
      <c r="AR529" s="211"/>
      <c r="AS529" s="211"/>
      <c r="AT529" s="211"/>
      <c r="AU529" s="211"/>
      <c r="AV529" s="211"/>
      <c r="AW529" s="211"/>
      <c r="AX529" s="211"/>
      <c r="AY529" s="211"/>
      <c r="AZ529" s="211"/>
      <c r="BA529" s="211"/>
      <c r="BB529" s="211"/>
      <c r="BC529" s="211"/>
      <c r="BD529" s="211"/>
      <c r="BE529" s="211"/>
      <c r="BF529" s="211"/>
      <c r="BG529" s="211"/>
      <c r="BH529" s="211"/>
      <c r="BI529" s="211"/>
      <c r="BJ529" s="211"/>
      <c r="BK529" s="211"/>
      <c r="BL529" s="211"/>
      <c r="BM529" s="220">
        <v>20</v>
      </c>
    </row>
    <row r="530" spans="1:65">
      <c r="A530" s="30"/>
      <c r="B530" s="19">
        <v>1</v>
      </c>
      <c r="C530" s="9">
        <v>3</v>
      </c>
      <c r="D530" s="24">
        <v>1.2999999999999999E-2</v>
      </c>
      <c r="E530" s="210"/>
      <c r="F530" s="211"/>
      <c r="G530" s="211"/>
      <c r="H530" s="211"/>
      <c r="I530" s="211"/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  <c r="AB530" s="211"/>
      <c r="AC530" s="211"/>
      <c r="AD530" s="211"/>
      <c r="AE530" s="211"/>
      <c r="AF530" s="211"/>
      <c r="AG530" s="211"/>
      <c r="AH530" s="211"/>
      <c r="AI530" s="211"/>
      <c r="AJ530" s="211"/>
      <c r="AK530" s="211"/>
      <c r="AL530" s="211"/>
      <c r="AM530" s="211"/>
      <c r="AN530" s="211"/>
      <c r="AO530" s="211"/>
      <c r="AP530" s="211"/>
      <c r="AQ530" s="211"/>
      <c r="AR530" s="211"/>
      <c r="AS530" s="211"/>
      <c r="AT530" s="211"/>
      <c r="AU530" s="211"/>
      <c r="AV530" s="211"/>
      <c r="AW530" s="211"/>
      <c r="AX530" s="211"/>
      <c r="AY530" s="211"/>
      <c r="AZ530" s="211"/>
      <c r="BA530" s="211"/>
      <c r="BB530" s="211"/>
      <c r="BC530" s="211"/>
      <c r="BD530" s="211"/>
      <c r="BE530" s="211"/>
      <c r="BF530" s="211"/>
      <c r="BG530" s="211"/>
      <c r="BH530" s="211"/>
      <c r="BI530" s="211"/>
      <c r="BJ530" s="211"/>
      <c r="BK530" s="211"/>
      <c r="BL530" s="211"/>
      <c r="BM530" s="220">
        <v>16</v>
      </c>
    </row>
    <row r="531" spans="1:65">
      <c r="A531" s="30"/>
      <c r="B531" s="19">
        <v>1</v>
      </c>
      <c r="C531" s="9">
        <v>4</v>
      </c>
      <c r="D531" s="24">
        <v>1.2999999999999999E-2</v>
      </c>
      <c r="E531" s="210"/>
      <c r="F531" s="211"/>
      <c r="G531" s="211"/>
      <c r="H531" s="211"/>
      <c r="I531" s="211"/>
      <c r="J531" s="211"/>
      <c r="K531" s="211"/>
      <c r="L531" s="211"/>
      <c r="M531" s="211"/>
      <c r="N531" s="211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11"/>
      <c r="Z531" s="211"/>
      <c r="AA531" s="211"/>
      <c r="AB531" s="211"/>
      <c r="AC531" s="211"/>
      <c r="AD531" s="211"/>
      <c r="AE531" s="211"/>
      <c r="AF531" s="211"/>
      <c r="AG531" s="211"/>
      <c r="AH531" s="211"/>
      <c r="AI531" s="211"/>
      <c r="AJ531" s="211"/>
      <c r="AK531" s="211"/>
      <c r="AL531" s="211"/>
      <c r="AM531" s="211"/>
      <c r="AN531" s="211"/>
      <c r="AO531" s="211"/>
      <c r="AP531" s="211"/>
      <c r="AQ531" s="211"/>
      <c r="AR531" s="211"/>
      <c r="AS531" s="211"/>
      <c r="AT531" s="211"/>
      <c r="AU531" s="211"/>
      <c r="AV531" s="211"/>
      <c r="AW531" s="211"/>
      <c r="AX531" s="211"/>
      <c r="AY531" s="211"/>
      <c r="AZ531" s="211"/>
      <c r="BA531" s="211"/>
      <c r="BB531" s="211"/>
      <c r="BC531" s="211"/>
      <c r="BD531" s="211"/>
      <c r="BE531" s="211"/>
      <c r="BF531" s="211"/>
      <c r="BG531" s="211"/>
      <c r="BH531" s="211"/>
      <c r="BI531" s="211"/>
      <c r="BJ531" s="211"/>
      <c r="BK531" s="211"/>
      <c r="BL531" s="211"/>
      <c r="BM531" s="220">
        <v>1.2999999999999999E-2</v>
      </c>
    </row>
    <row r="532" spans="1:65">
      <c r="A532" s="30"/>
      <c r="B532" s="19">
        <v>1</v>
      </c>
      <c r="C532" s="9">
        <v>5</v>
      </c>
      <c r="D532" s="24">
        <v>1.4E-2</v>
      </c>
      <c r="E532" s="210"/>
      <c r="F532" s="211"/>
      <c r="G532" s="211"/>
      <c r="H532" s="211"/>
      <c r="I532" s="211"/>
      <c r="J532" s="211"/>
      <c r="K532" s="211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11"/>
      <c r="AT532" s="211"/>
      <c r="AU532" s="211"/>
      <c r="AV532" s="211"/>
      <c r="AW532" s="211"/>
      <c r="AX532" s="211"/>
      <c r="AY532" s="211"/>
      <c r="AZ532" s="211"/>
      <c r="BA532" s="211"/>
      <c r="BB532" s="211"/>
      <c r="BC532" s="211"/>
      <c r="BD532" s="211"/>
      <c r="BE532" s="211"/>
      <c r="BF532" s="211"/>
      <c r="BG532" s="211"/>
      <c r="BH532" s="211"/>
      <c r="BI532" s="211"/>
      <c r="BJ532" s="211"/>
      <c r="BK532" s="211"/>
      <c r="BL532" s="211"/>
      <c r="BM532" s="220">
        <v>43</v>
      </c>
    </row>
    <row r="533" spans="1:65">
      <c r="A533" s="30"/>
      <c r="B533" s="19">
        <v>1</v>
      </c>
      <c r="C533" s="9">
        <v>6</v>
      </c>
      <c r="D533" s="24">
        <v>1.2E-2</v>
      </c>
      <c r="E533" s="210"/>
      <c r="F533" s="211"/>
      <c r="G533" s="211"/>
      <c r="H533" s="211"/>
      <c r="I533" s="211"/>
      <c r="J533" s="211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  <c r="AH533" s="211"/>
      <c r="AI533" s="211"/>
      <c r="AJ533" s="211"/>
      <c r="AK533" s="211"/>
      <c r="AL533" s="211"/>
      <c r="AM533" s="211"/>
      <c r="AN533" s="211"/>
      <c r="AO533" s="211"/>
      <c r="AP533" s="211"/>
      <c r="AQ533" s="211"/>
      <c r="AR533" s="211"/>
      <c r="AS533" s="211"/>
      <c r="AT533" s="211"/>
      <c r="AU533" s="211"/>
      <c r="AV533" s="211"/>
      <c r="AW533" s="211"/>
      <c r="AX533" s="211"/>
      <c r="AY533" s="211"/>
      <c r="AZ533" s="211"/>
      <c r="BA533" s="211"/>
      <c r="BB533" s="211"/>
      <c r="BC533" s="211"/>
      <c r="BD533" s="211"/>
      <c r="BE533" s="211"/>
      <c r="BF533" s="211"/>
      <c r="BG533" s="211"/>
      <c r="BH533" s="211"/>
      <c r="BI533" s="211"/>
      <c r="BJ533" s="211"/>
      <c r="BK533" s="211"/>
      <c r="BL533" s="211"/>
      <c r="BM533" s="55"/>
    </row>
    <row r="534" spans="1:65">
      <c r="A534" s="30"/>
      <c r="B534" s="20" t="s">
        <v>172</v>
      </c>
      <c r="C534" s="12"/>
      <c r="D534" s="221">
        <v>1.2999999999999999E-2</v>
      </c>
      <c r="E534" s="210"/>
      <c r="F534" s="211"/>
      <c r="G534" s="211"/>
      <c r="H534" s="211"/>
      <c r="I534" s="211"/>
      <c r="J534" s="211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  <c r="AH534" s="211"/>
      <c r="AI534" s="211"/>
      <c r="AJ534" s="211"/>
      <c r="AK534" s="211"/>
      <c r="AL534" s="211"/>
      <c r="AM534" s="211"/>
      <c r="AN534" s="211"/>
      <c r="AO534" s="211"/>
      <c r="AP534" s="211"/>
      <c r="AQ534" s="211"/>
      <c r="AR534" s="211"/>
      <c r="AS534" s="211"/>
      <c r="AT534" s="211"/>
      <c r="AU534" s="211"/>
      <c r="AV534" s="211"/>
      <c r="AW534" s="211"/>
      <c r="AX534" s="211"/>
      <c r="AY534" s="211"/>
      <c r="AZ534" s="211"/>
      <c r="BA534" s="211"/>
      <c r="BB534" s="211"/>
      <c r="BC534" s="211"/>
      <c r="BD534" s="211"/>
      <c r="BE534" s="211"/>
      <c r="BF534" s="211"/>
      <c r="BG534" s="211"/>
      <c r="BH534" s="211"/>
      <c r="BI534" s="211"/>
      <c r="BJ534" s="211"/>
      <c r="BK534" s="211"/>
      <c r="BL534" s="211"/>
      <c r="BM534" s="55"/>
    </row>
    <row r="535" spans="1:65">
      <c r="A535" s="30"/>
      <c r="B535" s="3" t="s">
        <v>173</v>
      </c>
      <c r="C535" s="29"/>
      <c r="D535" s="24">
        <v>1.2999999999999999E-2</v>
      </c>
      <c r="E535" s="210"/>
      <c r="F535" s="211"/>
      <c r="G535" s="211"/>
      <c r="H535" s="211"/>
      <c r="I535" s="211"/>
      <c r="J535" s="211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  <c r="AH535" s="211"/>
      <c r="AI535" s="211"/>
      <c r="AJ535" s="211"/>
      <c r="AK535" s="211"/>
      <c r="AL535" s="211"/>
      <c r="AM535" s="211"/>
      <c r="AN535" s="211"/>
      <c r="AO535" s="211"/>
      <c r="AP535" s="211"/>
      <c r="AQ535" s="211"/>
      <c r="AR535" s="211"/>
      <c r="AS535" s="211"/>
      <c r="AT535" s="211"/>
      <c r="AU535" s="211"/>
      <c r="AV535" s="211"/>
      <c r="AW535" s="211"/>
      <c r="AX535" s="211"/>
      <c r="AY535" s="211"/>
      <c r="AZ535" s="211"/>
      <c r="BA535" s="211"/>
      <c r="BB535" s="211"/>
      <c r="BC535" s="211"/>
      <c r="BD535" s="211"/>
      <c r="BE535" s="211"/>
      <c r="BF535" s="211"/>
      <c r="BG535" s="211"/>
      <c r="BH535" s="211"/>
      <c r="BI535" s="211"/>
      <c r="BJ535" s="211"/>
      <c r="BK535" s="211"/>
      <c r="BL535" s="211"/>
      <c r="BM535" s="55"/>
    </row>
    <row r="536" spans="1:65">
      <c r="A536" s="30"/>
      <c r="B536" s="3" t="s">
        <v>174</v>
      </c>
      <c r="C536" s="29"/>
      <c r="D536" s="24">
        <v>8.9442719099991602E-4</v>
      </c>
      <c r="E536" s="210"/>
      <c r="F536" s="211"/>
      <c r="G536" s="211"/>
      <c r="H536" s="211"/>
      <c r="I536" s="211"/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  <c r="AH536" s="211"/>
      <c r="AI536" s="211"/>
      <c r="AJ536" s="211"/>
      <c r="AK536" s="211"/>
      <c r="AL536" s="211"/>
      <c r="AM536" s="211"/>
      <c r="AN536" s="211"/>
      <c r="AO536" s="211"/>
      <c r="AP536" s="211"/>
      <c r="AQ536" s="211"/>
      <c r="AR536" s="211"/>
      <c r="AS536" s="211"/>
      <c r="AT536" s="211"/>
      <c r="AU536" s="211"/>
      <c r="AV536" s="211"/>
      <c r="AW536" s="211"/>
      <c r="AX536" s="211"/>
      <c r="AY536" s="211"/>
      <c r="AZ536" s="211"/>
      <c r="BA536" s="211"/>
      <c r="BB536" s="211"/>
      <c r="BC536" s="211"/>
      <c r="BD536" s="211"/>
      <c r="BE536" s="211"/>
      <c r="BF536" s="211"/>
      <c r="BG536" s="211"/>
      <c r="BH536" s="211"/>
      <c r="BI536" s="211"/>
      <c r="BJ536" s="211"/>
      <c r="BK536" s="211"/>
      <c r="BL536" s="211"/>
      <c r="BM536" s="55"/>
    </row>
    <row r="537" spans="1:65">
      <c r="A537" s="30"/>
      <c r="B537" s="3" t="s">
        <v>83</v>
      </c>
      <c r="C537" s="29"/>
      <c r="D537" s="13">
        <v>6.8802091615378161E-2</v>
      </c>
      <c r="E537" s="14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30"/>
      <c r="B538" s="3" t="s">
        <v>175</v>
      </c>
      <c r="C538" s="29"/>
      <c r="D538" s="13">
        <v>0</v>
      </c>
      <c r="E538" s="14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30"/>
      <c r="B539" s="46" t="s">
        <v>176</v>
      </c>
      <c r="C539" s="47"/>
      <c r="D539" s="45" t="s">
        <v>169</v>
      </c>
      <c r="E539" s="14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1"/>
      <c r="C540" s="20"/>
      <c r="D540" s="20"/>
      <c r="BM540" s="54"/>
    </row>
    <row r="541" spans="1:65" ht="15">
      <c r="B541" s="8" t="s">
        <v>299</v>
      </c>
      <c r="BM541" s="28" t="s">
        <v>177</v>
      </c>
    </row>
    <row r="542" spans="1:65" ht="15">
      <c r="A542" s="25" t="s">
        <v>58</v>
      </c>
      <c r="B542" s="18" t="s">
        <v>101</v>
      </c>
      <c r="C542" s="15" t="s">
        <v>102</v>
      </c>
      <c r="D542" s="16" t="s">
        <v>152</v>
      </c>
      <c r="E542" s="14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153</v>
      </c>
      <c r="C543" s="9" t="s">
        <v>153</v>
      </c>
      <c r="D543" s="146" t="s">
        <v>155</v>
      </c>
      <c r="E543" s="14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197</v>
      </c>
      <c r="E544" s="14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2</v>
      </c>
    </row>
    <row r="545" spans="1:65">
      <c r="A545" s="30"/>
      <c r="B545" s="19"/>
      <c r="C545" s="9"/>
      <c r="D545" s="26" t="s">
        <v>198</v>
      </c>
      <c r="E545" s="14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2</v>
      </c>
    </row>
    <row r="546" spans="1:65">
      <c r="A546" s="30"/>
      <c r="B546" s="18">
        <v>1</v>
      </c>
      <c r="C546" s="14">
        <v>1</v>
      </c>
      <c r="D546" s="22">
        <v>1.19</v>
      </c>
      <c r="E546" s="14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>
        <v>1</v>
      </c>
      <c r="C547" s="9">
        <v>2</v>
      </c>
      <c r="D547" s="11">
        <v>1.1599999999999999</v>
      </c>
      <c r="E547" s="14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21</v>
      </c>
    </row>
    <row r="548" spans="1:65">
      <c r="A548" s="30"/>
      <c r="B548" s="19">
        <v>1</v>
      </c>
      <c r="C548" s="9">
        <v>3</v>
      </c>
      <c r="D548" s="11">
        <v>1.18</v>
      </c>
      <c r="E548" s="14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16</v>
      </c>
    </row>
    <row r="549" spans="1:65">
      <c r="A549" s="30"/>
      <c r="B549" s="19">
        <v>1</v>
      </c>
      <c r="C549" s="9">
        <v>4</v>
      </c>
      <c r="D549" s="11">
        <v>1.1599999999999999</v>
      </c>
      <c r="E549" s="14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1.18</v>
      </c>
    </row>
    <row r="550" spans="1:65">
      <c r="A550" s="30"/>
      <c r="B550" s="19">
        <v>1</v>
      </c>
      <c r="C550" s="9">
        <v>5</v>
      </c>
      <c r="D550" s="11">
        <v>1.19</v>
      </c>
      <c r="E550" s="14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44</v>
      </c>
    </row>
    <row r="551" spans="1:65">
      <c r="A551" s="30"/>
      <c r="B551" s="19">
        <v>1</v>
      </c>
      <c r="C551" s="9">
        <v>6</v>
      </c>
      <c r="D551" s="11">
        <v>1.2</v>
      </c>
      <c r="E551" s="14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30"/>
      <c r="B552" s="20" t="s">
        <v>172</v>
      </c>
      <c r="C552" s="12"/>
      <c r="D552" s="23">
        <v>1.18</v>
      </c>
      <c r="E552" s="14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30"/>
      <c r="B553" s="3" t="s">
        <v>173</v>
      </c>
      <c r="C553" s="29"/>
      <c r="D553" s="11">
        <v>1.1850000000000001</v>
      </c>
      <c r="E553" s="14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30"/>
      <c r="B554" s="3" t="s">
        <v>174</v>
      </c>
      <c r="C554" s="29"/>
      <c r="D554" s="24">
        <v>1.6733200530681523E-2</v>
      </c>
      <c r="E554" s="14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30"/>
      <c r="B555" s="3" t="s">
        <v>83</v>
      </c>
      <c r="C555" s="29"/>
      <c r="D555" s="13">
        <v>1.41806784158318E-2</v>
      </c>
      <c r="E555" s="14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30"/>
      <c r="B556" s="3" t="s">
        <v>175</v>
      </c>
      <c r="C556" s="29"/>
      <c r="D556" s="13">
        <v>0</v>
      </c>
      <c r="E556" s="14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30"/>
      <c r="B557" s="46" t="s">
        <v>176</v>
      </c>
      <c r="C557" s="47"/>
      <c r="D557" s="45" t="s">
        <v>169</v>
      </c>
      <c r="E557" s="14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1"/>
      <c r="C558" s="20"/>
      <c r="D558" s="20"/>
      <c r="BM558" s="54"/>
    </row>
    <row r="559" spans="1:65" ht="15">
      <c r="B559" s="8" t="s">
        <v>350</v>
      </c>
      <c r="BM559" s="28" t="s">
        <v>177</v>
      </c>
    </row>
    <row r="560" spans="1:65" ht="15">
      <c r="A560" s="25" t="s">
        <v>6</v>
      </c>
      <c r="B560" s="18" t="s">
        <v>101</v>
      </c>
      <c r="C560" s="15" t="s">
        <v>102</v>
      </c>
      <c r="D560" s="16" t="s">
        <v>152</v>
      </c>
      <c r="E560" s="14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153</v>
      </c>
      <c r="C561" s="9" t="s">
        <v>153</v>
      </c>
      <c r="D561" s="146" t="s">
        <v>155</v>
      </c>
      <c r="E561" s="14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197</v>
      </c>
      <c r="E562" s="14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2</v>
      </c>
    </row>
    <row r="563" spans="1:65">
      <c r="A563" s="30"/>
      <c r="B563" s="19"/>
      <c r="C563" s="9"/>
      <c r="D563" s="26" t="s">
        <v>198</v>
      </c>
      <c r="E563" s="14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2</v>
      </c>
    </row>
    <row r="564" spans="1:65">
      <c r="A564" s="30"/>
      <c r="B564" s="18">
        <v>1</v>
      </c>
      <c r="C564" s="14">
        <v>1</v>
      </c>
      <c r="D564" s="22">
        <v>1.6</v>
      </c>
      <c r="E564" s="14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>
        <v>1</v>
      </c>
      <c r="C565" s="9">
        <v>2</v>
      </c>
      <c r="D565" s="11">
        <v>1.63</v>
      </c>
      <c r="E565" s="14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22</v>
      </c>
    </row>
    <row r="566" spans="1:65">
      <c r="A566" s="30"/>
      <c r="B566" s="19">
        <v>1</v>
      </c>
      <c r="C566" s="9">
        <v>3</v>
      </c>
      <c r="D566" s="11">
        <v>1.66</v>
      </c>
      <c r="E566" s="14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16</v>
      </c>
    </row>
    <row r="567" spans="1:65">
      <c r="A567" s="30"/>
      <c r="B567" s="19">
        <v>1</v>
      </c>
      <c r="C567" s="9">
        <v>4</v>
      </c>
      <c r="D567" s="11">
        <v>1.46</v>
      </c>
      <c r="E567" s="14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1.56833333333333</v>
      </c>
    </row>
    <row r="568" spans="1:65">
      <c r="A568" s="30"/>
      <c r="B568" s="19">
        <v>1</v>
      </c>
      <c r="C568" s="9">
        <v>5</v>
      </c>
      <c r="D568" s="11">
        <v>1.48</v>
      </c>
      <c r="E568" s="14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45</v>
      </c>
    </row>
    <row r="569" spans="1:65">
      <c r="A569" s="30"/>
      <c r="B569" s="19">
        <v>1</v>
      </c>
      <c r="C569" s="9">
        <v>6</v>
      </c>
      <c r="D569" s="11">
        <v>1.58</v>
      </c>
      <c r="E569" s="14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4"/>
    </row>
    <row r="570" spans="1:65">
      <c r="A570" s="30"/>
      <c r="B570" s="20" t="s">
        <v>172</v>
      </c>
      <c r="C570" s="12"/>
      <c r="D570" s="23">
        <v>1.5683333333333334</v>
      </c>
      <c r="E570" s="14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30"/>
      <c r="B571" s="3" t="s">
        <v>173</v>
      </c>
      <c r="C571" s="29"/>
      <c r="D571" s="11">
        <v>1.59</v>
      </c>
      <c r="E571" s="14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30"/>
      <c r="B572" s="3" t="s">
        <v>174</v>
      </c>
      <c r="C572" s="29"/>
      <c r="D572" s="24">
        <v>8.109665015687556E-2</v>
      </c>
      <c r="E572" s="14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30"/>
      <c r="B573" s="3" t="s">
        <v>83</v>
      </c>
      <c r="C573" s="29"/>
      <c r="D573" s="13">
        <v>5.1708809876860079E-2</v>
      </c>
      <c r="E573" s="14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30"/>
      <c r="B574" s="3" t="s">
        <v>175</v>
      </c>
      <c r="C574" s="29"/>
      <c r="D574" s="13">
        <v>2.2204460492503131E-15</v>
      </c>
      <c r="E574" s="14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30"/>
      <c r="B575" s="46" t="s">
        <v>176</v>
      </c>
      <c r="C575" s="47"/>
      <c r="D575" s="45" t="s">
        <v>169</v>
      </c>
      <c r="E575" s="14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1"/>
      <c r="C576" s="20"/>
      <c r="D576" s="20"/>
      <c r="BM576" s="54"/>
    </row>
    <row r="577" spans="1:65" ht="15">
      <c r="B577" s="8" t="s">
        <v>351</v>
      </c>
      <c r="BM577" s="28" t="s">
        <v>177</v>
      </c>
    </row>
    <row r="578" spans="1:65" ht="15">
      <c r="A578" s="25" t="s">
        <v>9</v>
      </c>
      <c r="B578" s="18" t="s">
        <v>101</v>
      </c>
      <c r="C578" s="15" t="s">
        <v>102</v>
      </c>
      <c r="D578" s="16" t="s">
        <v>152</v>
      </c>
      <c r="E578" s="14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153</v>
      </c>
      <c r="C579" s="9" t="s">
        <v>153</v>
      </c>
      <c r="D579" s="146" t="s">
        <v>155</v>
      </c>
      <c r="E579" s="14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197</v>
      </c>
      <c r="E580" s="14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 t="s">
        <v>198</v>
      </c>
      <c r="E581" s="14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3.5</v>
      </c>
      <c r="E582" s="14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3.4</v>
      </c>
      <c r="E583" s="14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65</v>
      </c>
    </row>
    <row r="584" spans="1:65">
      <c r="A584" s="30"/>
      <c r="B584" s="19">
        <v>1</v>
      </c>
      <c r="C584" s="9">
        <v>3</v>
      </c>
      <c r="D584" s="11">
        <v>3.4</v>
      </c>
      <c r="E584" s="14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3.4</v>
      </c>
      <c r="E585" s="14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3.45</v>
      </c>
    </row>
    <row r="586" spans="1:65">
      <c r="A586" s="30"/>
      <c r="B586" s="19">
        <v>1</v>
      </c>
      <c r="C586" s="9">
        <v>5</v>
      </c>
      <c r="D586" s="11">
        <v>3.5</v>
      </c>
      <c r="E586" s="14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30</v>
      </c>
    </row>
    <row r="587" spans="1:65">
      <c r="A587" s="30"/>
      <c r="B587" s="19">
        <v>1</v>
      </c>
      <c r="C587" s="9">
        <v>6</v>
      </c>
      <c r="D587" s="11">
        <v>3.5</v>
      </c>
      <c r="E587" s="14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30"/>
      <c r="B588" s="20" t="s">
        <v>172</v>
      </c>
      <c r="C588" s="12"/>
      <c r="D588" s="23">
        <v>3.4500000000000006</v>
      </c>
      <c r="E588" s="14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30"/>
      <c r="B589" s="3" t="s">
        <v>173</v>
      </c>
      <c r="C589" s="29"/>
      <c r="D589" s="11">
        <v>3.45</v>
      </c>
      <c r="E589" s="14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30"/>
      <c r="B590" s="3" t="s">
        <v>174</v>
      </c>
      <c r="C590" s="29"/>
      <c r="D590" s="24">
        <v>5.4772255750516662E-2</v>
      </c>
      <c r="E590" s="14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30"/>
      <c r="B591" s="3" t="s">
        <v>83</v>
      </c>
      <c r="C591" s="29"/>
      <c r="D591" s="13">
        <v>1.5876016159570044E-2</v>
      </c>
      <c r="E591" s="14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30"/>
      <c r="B592" s="3" t="s">
        <v>175</v>
      </c>
      <c r="C592" s="29"/>
      <c r="D592" s="13">
        <v>2.2204460492503131E-16</v>
      </c>
      <c r="E592" s="14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30"/>
      <c r="B593" s="46" t="s">
        <v>176</v>
      </c>
      <c r="C593" s="47"/>
      <c r="D593" s="45" t="s">
        <v>169</v>
      </c>
      <c r="E593" s="14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1"/>
      <c r="C594" s="20"/>
      <c r="D594" s="20"/>
      <c r="BM594" s="54"/>
    </row>
    <row r="595" spans="1:65" ht="15">
      <c r="B595" s="8" t="s">
        <v>352</v>
      </c>
      <c r="BM595" s="28" t="s">
        <v>177</v>
      </c>
    </row>
    <row r="596" spans="1:65" ht="15">
      <c r="A596" s="25" t="s">
        <v>59</v>
      </c>
      <c r="B596" s="18" t="s">
        <v>101</v>
      </c>
      <c r="C596" s="15" t="s">
        <v>102</v>
      </c>
      <c r="D596" s="16" t="s">
        <v>152</v>
      </c>
      <c r="E596" s="14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153</v>
      </c>
      <c r="C597" s="9" t="s">
        <v>153</v>
      </c>
      <c r="D597" s="146" t="s">
        <v>155</v>
      </c>
      <c r="E597" s="14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197</v>
      </c>
      <c r="E598" s="14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</v>
      </c>
    </row>
    <row r="599" spans="1:65">
      <c r="A599" s="30"/>
      <c r="B599" s="19"/>
      <c r="C599" s="9"/>
      <c r="D599" s="26" t="s">
        <v>198</v>
      </c>
      <c r="E599" s="14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2</v>
      </c>
    </row>
    <row r="600" spans="1:65">
      <c r="A600" s="30"/>
      <c r="B600" s="18">
        <v>1</v>
      </c>
      <c r="C600" s="14">
        <v>1</v>
      </c>
      <c r="D600" s="22">
        <v>0.8</v>
      </c>
      <c r="E600" s="14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>
        <v>1</v>
      </c>
      <c r="C601" s="9">
        <v>2</v>
      </c>
      <c r="D601" s="11">
        <v>0.7</v>
      </c>
      <c r="E601" s="14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4</v>
      </c>
    </row>
    <row r="602" spans="1:65">
      <c r="A602" s="30"/>
      <c r="B602" s="19">
        <v>1</v>
      </c>
      <c r="C602" s="9">
        <v>3</v>
      </c>
      <c r="D602" s="11">
        <v>0.8</v>
      </c>
      <c r="E602" s="14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16</v>
      </c>
    </row>
    <row r="603" spans="1:65">
      <c r="A603" s="30"/>
      <c r="B603" s="19">
        <v>1</v>
      </c>
      <c r="C603" s="9">
        <v>4</v>
      </c>
      <c r="D603" s="11">
        <v>0.8</v>
      </c>
      <c r="E603" s="14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0.75</v>
      </c>
    </row>
    <row r="604" spans="1:65">
      <c r="A604" s="30"/>
      <c r="B604" s="19">
        <v>1</v>
      </c>
      <c r="C604" s="9">
        <v>5</v>
      </c>
      <c r="D604" s="11">
        <v>0.7</v>
      </c>
      <c r="E604" s="14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31</v>
      </c>
    </row>
    <row r="605" spans="1:65">
      <c r="A605" s="30"/>
      <c r="B605" s="19">
        <v>1</v>
      </c>
      <c r="C605" s="9">
        <v>6</v>
      </c>
      <c r="D605" s="11">
        <v>0.7</v>
      </c>
      <c r="E605" s="14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30"/>
      <c r="B606" s="20" t="s">
        <v>172</v>
      </c>
      <c r="C606" s="12"/>
      <c r="D606" s="23">
        <v>0.75</v>
      </c>
      <c r="E606" s="14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30"/>
      <c r="B607" s="3" t="s">
        <v>173</v>
      </c>
      <c r="C607" s="29"/>
      <c r="D607" s="11">
        <v>0.75</v>
      </c>
      <c r="E607" s="14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A608" s="30"/>
      <c r="B608" s="3" t="s">
        <v>174</v>
      </c>
      <c r="C608" s="29"/>
      <c r="D608" s="24">
        <v>5.4772255750516662E-2</v>
      </c>
      <c r="E608" s="14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30"/>
      <c r="B609" s="3" t="s">
        <v>83</v>
      </c>
      <c r="C609" s="29"/>
      <c r="D609" s="13">
        <v>7.3029674334022215E-2</v>
      </c>
      <c r="E609" s="14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30"/>
      <c r="B610" s="3" t="s">
        <v>175</v>
      </c>
      <c r="C610" s="29"/>
      <c r="D610" s="13">
        <v>0</v>
      </c>
      <c r="E610" s="14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30"/>
      <c r="B611" s="46" t="s">
        <v>176</v>
      </c>
      <c r="C611" s="47"/>
      <c r="D611" s="45" t="s">
        <v>169</v>
      </c>
      <c r="E611" s="14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1"/>
      <c r="C612" s="20"/>
      <c r="D612" s="20"/>
      <c r="BM612" s="54"/>
    </row>
    <row r="613" spans="1:65" ht="15">
      <c r="B613" s="8" t="s">
        <v>353</v>
      </c>
      <c r="BM613" s="28" t="s">
        <v>177</v>
      </c>
    </row>
    <row r="614" spans="1:65" ht="15">
      <c r="A614" s="25" t="s">
        <v>15</v>
      </c>
      <c r="B614" s="18" t="s">
        <v>101</v>
      </c>
      <c r="C614" s="15" t="s">
        <v>102</v>
      </c>
      <c r="D614" s="16" t="s">
        <v>152</v>
      </c>
      <c r="E614" s="14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153</v>
      </c>
      <c r="C615" s="9" t="s">
        <v>153</v>
      </c>
      <c r="D615" s="146" t="s">
        <v>155</v>
      </c>
      <c r="E615" s="14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3</v>
      </c>
    </row>
    <row r="616" spans="1:65">
      <c r="A616" s="30"/>
      <c r="B616" s="19"/>
      <c r="C616" s="9"/>
      <c r="D616" s="10" t="s">
        <v>197</v>
      </c>
      <c r="E616" s="14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 t="s">
        <v>198</v>
      </c>
      <c r="E617" s="14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1.1000000000000001</v>
      </c>
      <c r="E618" s="14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1.2</v>
      </c>
      <c r="E619" s="14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6</v>
      </c>
    </row>
    <row r="620" spans="1:65">
      <c r="A620" s="30"/>
      <c r="B620" s="19">
        <v>1</v>
      </c>
      <c r="C620" s="9">
        <v>3</v>
      </c>
      <c r="D620" s="11">
        <v>1.1000000000000001</v>
      </c>
      <c r="E620" s="14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1.2</v>
      </c>
      <c r="E621" s="14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1.2</v>
      </c>
    </row>
    <row r="622" spans="1:65">
      <c r="A622" s="30"/>
      <c r="B622" s="19">
        <v>1</v>
      </c>
      <c r="C622" s="9">
        <v>5</v>
      </c>
      <c r="D622" s="11">
        <v>1.3</v>
      </c>
      <c r="E622" s="14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32</v>
      </c>
    </row>
    <row r="623" spans="1:65">
      <c r="A623" s="30"/>
      <c r="B623" s="19">
        <v>1</v>
      </c>
      <c r="C623" s="9">
        <v>6</v>
      </c>
      <c r="D623" s="11">
        <v>1.3</v>
      </c>
      <c r="E623" s="14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4"/>
    </row>
    <row r="624" spans="1:65">
      <c r="A624" s="30"/>
      <c r="B624" s="20" t="s">
        <v>172</v>
      </c>
      <c r="C624" s="12"/>
      <c r="D624" s="23">
        <v>1.2</v>
      </c>
      <c r="E624" s="14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30"/>
      <c r="B625" s="3" t="s">
        <v>173</v>
      </c>
      <c r="C625" s="29"/>
      <c r="D625" s="11">
        <v>1.2</v>
      </c>
      <c r="E625" s="14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30"/>
      <c r="B626" s="3" t="s">
        <v>174</v>
      </c>
      <c r="C626" s="29"/>
      <c r="D626" s="24">
        <v>8.9442719099991574E-2</v>
      </c>
      <c r="E626" s="14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30"/>
      <c r="B627" s="3" t="s">
        <v>83</v>
      </c>
      <c r="C627" s="29"/>
      <c r="D627" s="13">
        <v>7.4535599249992979E-2</v>
      </c>
      <c r="E627" s="14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30"/>
      <c r="B628" s="3" t="s">
        <v>175</v>
      </c>
      <c r="C628" s="29"/>
      <c r="D628" s="13">
        <v>0</v>
      </c>
      <c r="E628" s="14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30"/>
      <c r="B629" s="46" t="s">
        <v>176</v>
      </c>
      <c r="C629" s="47"/>
      <c r="D629" s="45" t="s">
        <v>169</v>
      </c>
      <c r="E629" s="14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1"/>
      <c r="C630" s="20"/>
      <c r="D630" s="20"/>
      <c r="BM630" s="54"/>
    </row>
    <row r="631" spans="1:65" ht="15">
      <c r="B631" s="8" t="s">
        <v>354</v>
      </c>
      <c r="BM631" s="28" t="s">
        <v>177</v>
      </c>
    </row>
    <row r="632" spans="1:65" ht="15">
      <c r="A632" s="25" t="s">
        <v>18</v>
      </c>
      <c r="B632" s="18" t="s">
        <v>101</v>
      </c>
      <c r="C632" s="15" t="s">
        <v>102</v>
      </c>
      <c r="D632" s="16" t="s">
        <v>152</v>
      </c>
      <c r="E632" s="14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153</v>
      </c>
      <c r="C633" s="9" t="s">
        <v>153</v>
      </c>
      <c r="D633" s="146" t="s">
        <v>155</v>
      </c>
      <c r="E633" s="14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197</v>
      </c>
      <c r="E634" s="14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 t="s">
        <v>198</v>
      </c>
      <c r="E635" s="14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2">
        <v>19.5</v>
      </c>
      <c r="E636" s="213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5">
        <v>1</v>
      </c>
    </row>
    <row r="637" spans="1:65">
      <c r="A637" s="30"/>
      <c r="B637" s="19">
        <v>1</v>
      </c>
      <c r="C637" s="9">
        <v>2</v>
      </c>
      <c r="D637" s="216">
        <v>18.899999999999999</v>
      </c>
      <c r="E637" s="213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4"/>
      <c r="AT637" s="214"/>
      <c r="AU637" s="214"/>
      <c r="AV637" s="214"/>
      <c r="AW637" s="214"/>
      <c r="AX637" s="214"/>
      <c r="AY637" s="214"/>
      <c r="AZ637" s="214"/>
      <c r="BA637" s="214"/>
      <c r="BB637" s="214"/>
      <c r="BC637" s="214"/>
      <c r="BD637" s="214"/>
      <c r="BE637" s="214"/>
      <c r="BF637" s="214"/>
      <c r="BG637" s="214"/>
      <c r="BH637" s="214"/>
      <c r="BI637" s="214"/>
      <c r="BJ637" s="214"/>
      <c r="BK637" s="214"/>
      <c r="BL637" s="214"/>
      <c r="BM637" s="215">
        <v>7</v>
      </c>
    </row>
    <row r="638" spans="1:65">
      <c r="A638" s="30"/>
      <c r="B638" s="19">
        <v>1</v>
      </c>
      <c r="C638" s="9">
        <v>3</v>
      </c>
      <c r="D638" s="216">
        <v>18.600000000000001</v>
      </c>
      <c r="E638" s="213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14"/>
      <c r="AT638" s="214"/>
      <c r="AU638" s="214"/>
      <c r="AV638" s="214"/>
      <c r="AW638" s="214"/>
      <c r="AX638" s="214"/>
      <c r="AY638" s="214"/>
      <c r="AZ638" s="214"/>
      <c r="BA638" s="214"/>
      <c r="BB638" s="214"/>
      <c r="BC638" s="214"/>
      <c r="BD638" s="214"/>
      <c r="BE638" s="214"/>
      <c r="BF638" s="214"/>
      <c r="BG638" s="214"/>
      <c r="BH638" s="214"/>
      <c r="BI638" s="214"/>
      <c r="BJ638" s="214"/>
      <c r="BK638" s="214"/>
      <c r="BL638" s="214"/>
      <c r="BM638" s="215">
        <v>16</v>
      </c>
    </row>
    <row r="639" spans="1:65">
      <c r="A639" s="30"/>
      <c r="B639" s="19">
        <v>1</v>
      </c>
      <c r="C639" s="9">
        <v>4</v>
      </c>
      <c r="D639" s="216">
        <v>18.8</v>
      </c>
      <c r="E639" s="213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14"/>
      <c r="AT639" s="214"/>
      <c r="AU639" s="214"/>
      <c r="AV639" s="214"/>
      <c r="AW639" s="214"/>
      <c r="AX639" s="214"/>
      <c r="AY639" s="214"/>
      <c r="AZ639" s="214"/>
      <c r="BA639" s="214"/>
      <c r="BB639" s="214"/>
      <c r="BC639" s="214"/>
      <c r="BD639" s="214"/>
      <c r="BE639" s="214"/>
      <c r="BF639" s="214"/>
      <c r="BG639" s="214"/>
      <c r="BH639" s="214"/>
      <c r="BI639" s="214"/>
      <c r="BJ639" s="214"/>
      <c r="BK639" s="214"/>
      <c r="BL639" s="214"/>
      <c r="BM639" s="215">
        <v>19.0833333333333</v>
      </c>
    </row>
    <row r="640" spans="1:65">
      <c r="A640" s="30"/>
      <c r="B640" s="19">
        <v>1</v>
      </c>
      <c r="C640" s="9">
        <v>5</v>
      </c>
      <c r="D640" s="216">
        <v>19.399999999999999</v>
      </c>
      <c r="E640" s="213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5">
        <v>33</v>
      </c>
    </row>
    <row r="641" spans="1:65">
      <c r="A641" s="30"/>
      <c r="B641" s="19">
        <v>1</v>
      </c>
      <c r="C641" s="9">
        <v>6</v>
      </c>
      <c r="D641" s="216">
        <v>19.3</v>
      </c>
      <c r="E641" s="213"/>
      <c r="F641" s="214"/>
      <c r="G641" s="214"/>
      <c r="H641" s="214"/>
      <c r="I641" s="214"/>
      <c r="J641" s="214"/>
      <c r="K641" s="214"/>
      <c r="L641" s="214"/>
      <c r="M641" s="214"/>
      <c r="N641" s="214"/>
      <c r="O641" s="214"/>
      <c r="P641" s="214"/>
      <c r="Q641" s="214"/>
      <c r="R641" s="214"/>
      <c r="S641" s="214"/>
      <c r="T641" s="214"/>
      <c r="U641" s="214"/>
      <c r="V641" s="214"/>
      <c r="W641" s="214"/>
      <c r="X641" s="214"/>
      <c r="Y641" s="214"/>
      <c r="Z641" s="214"/>
      <c r="AA641" s="214"/>
      <c r="AB641" s="214"/>
      <c r="AC641" s="214"/>
      <c r="AD641" s="214"/>
      <c r="AE641" s="214"/>
      <c r="AF641" s="214"/>
      <c r="AG641" s="214"/>
      <c r="AH641" s="214"/>
      <c r="AI641" s="214"/>
      <c r="AJ641" s="214"/>
      <c r="AK641" s="214"/>
      <c r="AL641" s="214"/>
      <c r="AM641" s="214"/>
      <c r="AN641" s="214"/>
      <c r="AO641" s="214"/>
      <c r="AP641" s="214"/>
      <c r="AQ641" s="214"/>
      <c r="AR641" s="214"/>
      <c r="AS641" s="214"/>
      <c r="AT641" s="214"/>
      <c r="AU641" s="214"/>
      <c r="AV641" s="214"/>
      <c r="AW641" s="214"/>
      <c r="AX641" s="214"/>
      <c r="AY641" s="214"/>
      <c r="AZ641" s="214"/>
      <c r="BA641" s="214"/>
      <c r="BB641" s="214"/>
      <c r="BC641" s="214"/>
      <c r="BD641" s="214"/>
      <c r="BE641" s="214"/>
      <c r="BF641" s="214"/>
      <c r="BG641" s="214"/>
      <c r="BH641" s="214"/>
      <c r="BI641" s="214"/>
      <c r="BJ641" s="214"/>
      <c r="BK641" s="214"/>
      <c r="BL641" s="214"/>
      <c r="BM641" s="217"/>
    </row>
    <row r="642" spans="1:65">
      <c r="A642" s="30"/>
      <c r="B642" s="20" t="s">
        <v>172</v>
      </c>
      <c r="C642" s="12"/>
      <c r="D642" s="218">
        <v>19.083333333333332</v>
      </c>
      <c r="E642" s="213"/>
      <c r="F642" s="214"/>
      <c r="G642" s="214"/>
      <c r="H642" s="214"/>
      <c r="I642" s="214"/>
      <c r="J642" s="214"/>
      <c r="K642" s="214"/>
      <c r="L642" s="214"/>
      <c r="M642" s="214"/>
      <c r="N642" s="214"/>
      <c r="O642" s="214"/>
      <c r="P642" s="214"/>
      <c r="Q642" s="214"/>
      <c r="R642" s="214"/>
      <c r="S642" s="214"/>
      <c r="T642" s="214"/>
      <c r="U642" s="214"/>
      <c r="V642" s="214"/>
      <c r="W642" s="214"/>
      <c r="X642" s="214"/>
      <c r="Y642" s="214"/>
      <c r="Z642" s="214"/>
      <c r="AA642" s="214"/>
      <c r="AB642" s="214"/>
      <c r="AC642" s="214"/>
      <c r="AD642" s="214"/>
      <c r="AE642" s="214"/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4"/>
      <c r="BB642" s="214"/>
      <c r="BC642" s="214"/>
      <c r="BD642" s="214"/>
      <c r="BE642" s="214"/>
      <c r="BF642" s="214"/>
      <c r="BG642" s="214"/>
      <c r="BH642" s="214"/>
      <c r="BI642" s="214"/>
      <c r="BJ642" s="214"/>
      <c r="BK642" s="214"/>
      <c r="BL642" s="214"/>
      <c r="BM642" s="217"/>
    </row>
    <row r="643" spans="1:65">
      <c r="A643" s="30"/>
      <c r="B643" s="3" t="s">
        <v>173</v>
      </c>
      <c r="C643" s="29"/>
      <c r="D643" s="216">
        <v>19.100000000000001</v>
      </c>
      <c r="E643" s="213"/>
      <c r="F643" s="214"/>
      <c r="G643" s="214"/>
      <c r="H643" s="214"/>
      <c r="I643" s="214"/>
      <c r="J643" s="214"/>
      <c r="K643" s="214"/>
      <c r="L643" s="214"/>
      <c r="M643" s="214"/>
      <c r="N643" s="214"/>
      <c r="O643" s="214"/>
      <c r="P643" s="214"/>
      <c r="Q643" s="214"/>
      <c r="R643" s="214"/>
      <c r="S643" s="214"/>
      <c r="T643" s="214"/>
      <c r="U643" s="214"/>
      <c r="V643" s="214"/>
      <c r="W643" s="214"/>
      <c r="X643" s="214"/>
      <c r="Y643" s="214"/>
      <c r="Z643" s="214"/>
      <c r="AA643" s="214"/>
      <c r="AB643" s="214"/>
      <c r="AC643" s="214"/>
      <c r="AD643" s="214"/>
      <c r="AE643" s="214"/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  <c r="BI643" s="214"/>
      <c r="BJ643" s="214"/>
      <c r="BK643" s="214"/>
      <c r="BL643" s="214"/>
      <c r="BM643" s="217"/>
    </row>
    <row r="644" spans="1:65">
      <c r="A644" s="30"/>
      <c r="B644" s="3" t="s">
        <v>174</v>
      </c>
      <c r="C644" s="29"/>
      <c r="D644" s="216">
        <v>0.36560452221856654</v>
      </c>
      <c r="E644" s="213"/>
      <c r="F644" s="214"/>
      <c r="G644" s="214"/>
      <c r="H644" s="214"/>
      <c r="I644" s="214"/>
      <c r="J644" s="214"/>
      <c r="K644" s="214"/>
      <c r="L644" s="214"/>
      <c r="M644" s="214"/>
      <c r="N644" s="214"/>
      <c r="O644" s="214"/>
      <c r="P644" s="214"/>
      <c r="Q644" s="214"/>
      <c r="R644" s="214"/>
      <c r="S644" s="214"/>
      <c r="T644" s="214"/>
      <c r="U644" s="214"/>
      <c r="V644" s="214"/>
      <c r="W644" s="214"/>
      <c r="X644" s="214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7"/>
    </row>
    <row r="645" spans="1:65">
      <c r="A645" s="30"/>
      <c r="B645" s="3" t="s">
        <v>83</v>
      </c>
      <c r="C645" s="29"/>
      <c r="D645" s="13">
        <v>1.9158315574772048E-2</v>
      </c>
      <c r="E645" s="14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30"/>
      <c r="B646" s="3" t="s">
        <v>175</v>
      </c>
      <c r="C646" s="29"/>
      <c r="D646" s="13">
        <v>1.7763568394002505E-15</v>
      </c>
      <c r="E646" s="14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30"/>
      <c r="B647" s="46" t="s">
        <v>176</v>
      </c>
      <c r="C647" s="47"/>
      <c r="D647" s="45" t="s">
        <v>169</v>
      </c>
      <c r="E647" s="14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1"/>
      <c r="C648" s="20"/>
      <c r="D648" s="20"/>
      <c r="BM648" s="54"/>
    </row>
    <row r="649" spans="1:65" ht="15">
      <c r="B649" s="8" t="s">
        <v>355</v>
      </c>
      <c r="BM649" s="28" t="s">
        <v>177</v>
      </c>
    </row>
    <row r="650" spans="1:65" ht="15">
      <c r="A650" s="25" t="s">
        <v>21</v>
      </c>
      <c r="B650" s="18" t="s">
        <v>101</v>
      </c>
      <c r="C650" s="15" t="s">
        <v>102</v>
      </c>
      <c r="D650" s="16" t="s">
        <v>152</v>
      </c>
      <c r="E650" s="14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153</v>
      </c>
      <c r="C651" s="9" t="s">
        <v>153</v>
      </c>
      <c r="D651" s="146" t="s">
        <v>155</v>
      </c>
      <c r="E651" s="14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197</v>
      </c>
      <c r="E652" s="14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3</v>
      </c>
    </row>
    <row r="653" spans="1:65">
      <c r="A653" s="30"/>
      <c r="B653" s="19"/>
      <c r="C653" s="9"/>
      <c r="D653" s="26" t="s">
        <v>198</v>
      </c>
      <c r="E653" s="14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</v>
      </c>
    </row>
    <row r="654" spans="1:65">
      <c r="A654" s="30"/>
      <c r="B654" s="18">
        <v>1</v>
      </c>
      <c r="C654" s="14">
        <v>1</v>
      </c>
      <c r="D654" s="222" t="s">
        <v>97</v>
      </c>
      <c r="E654" s="210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20">
        <v>1</v>
      </c>
    </row>
    <row r="655" spans="1:65">
      <c r="A655" s="30"/>
      <c r="B655" s="19">
        <v>1</v>
      </c>
      <c r="C655" s="9">
        <v>2</v>
      </c>
      <c r="D655" s="223" t="s">
        <v>97</v>
      </c>
      <c r="E655" s="210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20">
        <v>8</v>
      </c>
    </row>
    <row r="656" spans="1:65">
      <c r="A656" s="30"/>
      <c r="B656" s="19">
        <v>1</v>
      </c>
      <c r="C656" s="9">
        <v>3</v>
      </c>
      <c r="D656" s="223" t="s">
        <v>97</v>
      </c>
      <c r="E656" s="210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1"/>
      <c r="AT656" s="211"/>
      <c r="AU656" s="211"/>
      <c r="AV656" s="211"/>
      <c r="AW656" s="211"/>
      <c r="AX656" s="211"/>
      <c r="AY656" s="211"/>
      <c r="AZ656" s="211"/>
      <c r="BA656" s="211"/>
      <c r="BB656" s="211"/>
      <c r="BC656" s="211"/>
      <c r="BD656" s="211"/>
      <c r="BE656" s="211"/>
      <c r="BF656" s="211"/>
      <c r="BG656" s="211"/>
      <c r="BH656" s="211"/>
      <c r="BI656" s="211"/>
      <c r="BJ656" s="211"/>
      <c r="BK656" s="211"/>
      <c r="BL656" s="211"/>
      <c r="BM656" s="220">
        <v>16</v>
      </c>
    </row>
    <row r="657" spans="1:65">
      <c r="A657" s="30"/>
      <c r="B657" s="19">
        <v>1</v>
      </c>
      <c r="C657" s="9">
        <v>4</v>
      </c>
      <c r="D657" s="223" t="s">
        <v>97</v>
      </c>
      <c r="E657" s="210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1"/>
      <c r="AT657" s="211"/>
      <c r="AU657" s="211"/>
      <c r="AV657" s="211"/>
      <c r="AW657" s="211"/>
      <c r="AX657" s="211"/>
      <c r="AY657" s="211"/>
      <c r="AZ657" s="211"/>
      <c r="BA657" s="211"/>
      <c r="BB657" s="211"/>
      <c r="BC657" s="211"/>
      <c r="BD657" s="211"/>
      <c r="BE657" s="211"/>
      <c r="BF657" s="211"/>
      <c r="BG657" s="211"/>
      <c r="BH657" s="211"/>
      <c r="BI657" s="211"/>
      <c r="BJ657" s="211"/>
      <c r="BK657" s="211"/>
      <c r="BL657" s="211"/>
      <c r="BM657" s="220" t="s">
        <v>97</v>
      </c>
    </row>
    <row r="658" spans="1:65">
      <c r="A658" s="30"/>
      <c r="B658" s="19">
        <v>1</v>
      </c>
      <c r="C658" s="9">
        <v>5</v>
      </c>
      <c r="D658" s="223" t="s">
        <v>97</v>
      </c>
      <c r="E658" s="210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20">
        <v>34</v>
      </c>
    </row>
    <row r="659" spans="1:65">
      <c r="A659" s="30"/>
      <c r="B659" s="19">
        <v>1</v>
      </c>
      <c r="C659" s="9">
        <v>6</v>
      </c>
      <c r="D659" s="223" t="s">
        <v>97</v>
      </c>
      <c r="E659" s="210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55"/>
    </row>
    <row r="660" spans="1:65">
      <c r="A660" s="30"/>
      <c r="B660" s="20" t="s">
        <v>172</v>
      </c>
      <c r="C660" s="12"/>
      <c r="D660" s="221" t="s">
        <v>428</v>
      </c>
      <c r="E660" s="210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1"/>
      <c r="AL660" s="211"/>
      <c r="AM660" s="211"/>
      <c r="AN660" s="211"/>
      <c r="AO660" s="211"/>
      <c r="AP660" s="211"/>
      <c r="AQ660" s="211"/>
      <c r="AR660" s="211"/>
      <c r="AS660" s="211"/>
      <c r="AT660" s="211"/>
      <c r="AU660" s="211"/>
      <c r="AV660" s="211"/>
      <c r="AW660" s="211"/>
      <c r="AX660" s="211"/>
      <c r="AY660" s="211"/>
      <c r="AZ660" s="211"/>
      <c r="BA660" s="211"/>
      <c r="BB660" s="211"/>
      <c r="BC660" s="211"/>
      <c r="BD660" s="211"/>
      <c r="BE660" s="211"/>
      <c r="BF660" s="211"/>
      <c r="BG660" s="211"/>
      <c r="BH660" s="211"/>
      <c r="BI660" s="211"/>
      <c r="BJ660" s="211"/>
      <c r="BK660" s="211"/>
      <c r="BL660" s="211"/>
      <c r="BM660" s="55"/>
    </row>
    <row r="661" spans="1:65">
      <c r="A661" s="30"/>
      <c r="B661" s="3" t="s">
        <v>173</v>
      </c>
      <c r="C661" s="29"/>
      <c r="D661" s="24" t="s">
        <v>428</v>
      </c>
      <c r="E661" s="210"/>
      <c r="F661" s="211"/>
      <c r="G661" s="211"/>
      <c r="H661" s="211"/>
      <c r="I661" s="211"/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  <c r="AR661" s="211"/>
      <c r="AS661" s="211"/>
      <c r="AT661" s="211"/>
      <c r="AU661" s="211"/>
      <c r="AV661" s="211"/>
      <c r="AW661" s="211"/>
      <c r="AX661" s="211"/>
      <c r="AY661" s="211"/>
      <c r="AZ661" s="211"/>
      <c r="BA661" s="211"/>
      <c r="BB661" s="211"/>
      <c r="BC661" s="211"/>
      <c r="BD661" s="211"/>
      <c r="BE661" s="211"/>
      <c r="BF661" s="211"/>
      <c r="BG661" s="211"/>
      <c r="BH661" s="211"/>
      <c r="BI661" s="211"/>
      <c r="BJ661" s="211"/>
      <c r="BK661" s="211"/>
      <c r="BL661" s="211"/>
      <c r="BM661" s="55"/>
    </row>
    <row r="662" spans="1:65">
      <c r="A662" s="30"/>
      <c r="B662" s="3" t="s">
        <v>174</v>
      </c>
      <c r="C662" s="29"/>
      <c r="D662" s="24" t="s">
        <v>428</v>
      </c>
      <c r="E662" s="210"/>
      <c r="F662" s="211"/>
      <c r="G662" s="211"/>
      <c r="H662" s="211"/>
      <c r="I662" s="211"/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11"/>
      <c r="AT662" s="211"/>
      <c r="AU662" s="211"/>
      <c r="AV662" s="211"/>
      <c r="AW662" s="211"/>
      <c r="AX662" s="211"/>
      <c r="AY662" s="211"/>
      <c r="AZ662" s="211"/>
      <c r="BA662" s="211"/>
      <c r="BB662" s="211"/>
      <c r="BC662" s="211"/>
      <c r="BD662" s="211"/>
      <c r="BE662" s="211"/>
      <c r="BF662" s="211"/>
      <c r="BG662" s="211"/>
      <c r="BH662" s="211"/>
      <c r="BI662" s="211"/>
      <c r="BJ662" s="211"/>
      <c r="BK662" s="211"/>
      <c r="BL662" s="211"/>
      <c r="BM662" s="55"/>
    </row>
    <row r="663" spans="1:65">
      <c r="A663" s="30"/>
      <c r="B663" s="3" t="s">
        <v>83</v>
      </c>
      <c r="C663" s="29"/>
      <c r="D663" s="13" t="s">
        <v>428</v>
      </c>
      <c r="E663" s="14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30"/>
      <c r="B664" s="3" t="s">
        <v>175</v>
      </c>
      <c r="C664" s="29"/>
      <c r="D664" s="13" t="s">
        <v>428</v>
      </c>
      <c r="E664" s="14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30"/>
      <c r="B665" s="46" t="s">
        <v>176</v>
      </c>
      <c r="C665" s="47"/>
      <c r="D665" s="45" t="s">
        <v>169</v>
      </c>
      <c r="E665" s="14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1"/>
      <c r="C666" s="20"/>
      <c r="D666" s="20"/>
      <c r="BM666" s="54"/>
    </row>
    <row r="667" spans="1:65" ht="15">
      <c r="B667" s="8" t="s">
        <v>356</v>
      </c>
      <c r="BM667" s="28" t="s">
        <v>177</v>
      </c>
    </row>
    <row r="668" spans="1:65" ht="15">
      <c r="A668" s="25" t="s">
        <v>27</v>
      </c>
      <c r="B668" s="18" t="s">
        <v>101</v>
      </c>
      <c r="C668" s="15" t="s">
        <v>102</v>
      </c>
      <c r="D668" s="16" t="s">
        <v>152</v>
      </c>
      <c r="E668" s="14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153</v>
      </c>
      <c r="C669" s="9" t="s">
        <v>153</v>
      </c>
      <c r="D669" s="146" t="s">
        <v>155</v>
      </c>
      <c r="E669" s="14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197</v>
      </c>
      <c r="E670" s="14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 t="s">
        <v>198</v>
      </c>
      <c r="E671" s="14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0.4</v>
      </c>
      <c r="E672" s="14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0.42</v>
      </c>
      <c r="E673" s="14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10</v>
      </c>
    </row>
    <row r="674" spans="1:65">
      <c r="A674" s="30"/>
      <c r="B674" s="19">
        <v>1</v>
      </c>
      <c r="C674" s="9">
        <v>3</v>
      </c>
      <c r="D674" s="11">
        <v>0.4</v>
      </c>
      <c r="E674" s="14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0.41</v>
      </c>
      <c r="E675" s="14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0.41499999999999998</v>
      </c>
    </row>
    <row r="676" spans="1:65">
      <c r="A676" s="30"/>
      <c r="B676" s="19">
        <v>1</v>
      </c>
      <c r="C676" s="9">
        <v>5</v>
      </c>
      <c r="D676" s="11">
        <v>0.43</v>
      </c>
      <c r="E676" s="14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35</v>
      </c>
    </row>
    <row r="677" spans="1:65">
      <c r="A677" s="30"/>
      <c r="B677" s="19">
        <v>1</v>
      </c>
      <c r="C677" s="9">
        <v>6</v>
      </c>
      <c r="D677" s="11">
        <v>0.43</v>
      </c>
      <c r="E677" s="14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4"/>
    </row>
    <row r="678" spans="1:65">
      <c r="A678" s="30"/>
      <c r="B678" s="20" t="s">
        <v>172</v>
      </c>
      <c r="C678" s="12"/>
      <c r="D678" s="23">
        <v>0.41500000000000004</v>
      </c>
      <c r="E678" s="14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4"/>
    </row>
    <row r="679" spans="1:65">
      <c r="A679" s="30"/>
      <c r="B679" s="3" t="s">
        <v>173</v>
      </c>
      <c r="C679" s="29"/>
      <c r="D679" s="11">
        <v>0.41499999999999998</v>
      </c>
      <c r="E679" s="14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4"/>
    </row>
    <row r="680" spans="1:65">
      <c r="A680" s="30"/>
      <c r="B680" s="3" t="s">
        <v>174</v>
      </c>
      <c r="C680" s="29"/>
      <c r="D680" s="24">
        <v>1.378404875209021E-2</v>
      </c>
      <c r="E680" s="14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4"/>
    </row>
    <row r="681" spans="1:65">
      <c r="A681" s="30"/>
      <c r="B681" s="3" t="s">
        <v>83</v>
      </c>
      <c r="C681" s="29"/>
      <c r="D681" s="13">
        <v>3.3214575306241466E-2</v>
      </c>
      <c r="E681" s="14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30"/>
      <c r="B682" s="3" t="s">
        <v>175</v>
      </c>
      <c r="C682" s="29"/>
      <c r="D682" s="13">
        <v>2.2204460492503131E-16</v>
      </c>
      <c r="E682" s="14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30"/>
      <c r="B683" s="46" t="s">
        <v>176</v>
      </c>
      <c r="C683" s="47"/>
      <c r="D683" s="45" t="s">
        <v>169</v>
      </c>
      <c r="E683" s="14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1"/>
      <c r="C684" s="20"/>
      <c r="D684" s="20"/>
      <c r="BM684" s="54"/>
    </row>
    <row r="685" spans="1:65" ht="15">
      <c r="B685" s="8" t="s">
        <v>357</v>
      </c>
      <c r="BM685" s="28" t="s">
        <v>177</v>
      </c>
    </row>
    <row r="686" spans="1:65" ht="15">
      <c r="A686" s="25" t="s">
        <v>30</v>
      </c>
      <c r="B686" s="18" t="s">
        <v>101</v>
      </c>
      <c r="C686" s="15" t="s">
        <v>102</v>
      </c>
      <c r="D686" s="16" t="s">
        <v>152</v>
      </c>
      <c r="E686" s="14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153</v>
      </c>
      <c r="C687" s="9" t="s">
        <v>153</v>
      </c>
      <c r="D687" s="146" t="s">
        <v>155</v>
      </c>
      <c r="E687" s="14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197</v>
      </c>
      <c r="E688" s="14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2</v>
      </c>
    </row>
    <row r="689" spans="1:65">
      <c r="A689" s="30"/>
      <c r="B689" s="19"/>
      <c r="C689" s="9"/>
      <c r="D689" s="26" t="s">
        <v>198</v>
      </c>
      <c r="E689" s="14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2</v>
      </c>
    </row>
    <row r="690" spans="1:65">
      <c r="A690" s="30"/>
      <c r="B690" s="18">
        <v>1</v>
      </c>
      <c r="C690" s="14">
        <v>1</v>
      </c>
      <c r="D690" s="22">
        <v>5.4</v>
      </c>
      <c r="E690" s="14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>
        <v>1</v>
      </c>
      <c r="C691" s="9">
        <v>2</v>
      </c>
      <c r="D691" s="11">
        <v>5.4</v>
      </c>
      <c r="E691" s="14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11</v>
      </c>
    </row>
    <row r="692" spans="1:65">
      <c r="A692" s="30"/>
      <c r="B692" s="19">
        <v>1</v>
      </c>
      <c r="C692" s="9">
        <v>3</v>
      </c>
      <c r="D692" s="11">
        <v>5.6</v>
      </c>
      <c r="E692" s="14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16</v>
      </c>
    </row>
    <row r="693" spans="1:65">
      <c r="A693" s="30"/>
      <c r="B693" s="19">
        <v>1</v>
      </c>
      <c r="C693" s="9">
        <v>4</v>
      </c>
      <c r="D693" s="11">
        <v>5.5</v>
      </c>
      <c r="E693" s="14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5.4833333333333298</v>
      </c>
    </row>
    <row r="694" spans="1:65">
      <c r="A694" s="30"/>
      <c r="B694" s="19">
        <v>1</v>
      </c>
      <c r="C694" s="9">
        <v>5</v>
      </c>
      <c r="D694" s="11">
        <v>5.4</v>
      </c>
      <c r="E694" s="14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36</v>
      </c>
    </row>
    <row r="695" spans="1:65">
      <c r="A695" s="30"/>
      <c r="B695" s="19">
        <v>1</v>
      </c>
      <c r="C695" s="9">
        <v>6</v>
      </c>
      <c r="D695" s="11">
        <v>5.6</v>
      </c>
      <c r="E695" s="14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30"/>
      <c r="B696" s="20" t="s">
        <v>172</v>
      </c>
      <c r="C696" s="12"/>
      <c r="D696" s="23">
        <v>5.4833333333333334</v>
      </c>
      <c r="E696" s="14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30"/>
      <c r="B697" s="3" t="s">
        <v>173</v>
      </c>
      <c r="C697" s="29"/>
      <c r="D697" s="11">
        <v>5.45</v>
      </c>
      <c r="E697" s="14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30"/>
      <c r="B698" s="3" t="s">
        <v>174</v>
      </c>
      <c r="C698" s="29"/>
      <c r="D698" s="24">
        <v>9.831920802501716E-2</v>
      </c>
      <c r="E698" s="14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30"/>
      <c r="B699" s="3" t="s">
        <v>83</v>
      </c>
      <c r="C699" s="29"/>
      <c r="D699" s="13">
        <v>1.7930554655018326E-2</v>
      </c>
      <c r="E699" s="14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30"/>
      <c r="B700" s="3" t="s">
        <v>175</v>
      </c>
      <c r="C700" s="29"/>
      <c r="D700" s="13">
        <v>6.6613381477509392E-16</v>
      </c>
      <c r="E700" s="14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30"/>
      <c r="B701" s="46" t="s">
        <v>176</v>
      </c>
      <c r="C701" s="47"/>
      <c r="D701" s="45" t="s">
        <v>169</v>
      </c>
      <c r="E701" s="14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1"/>
      <c r="C702" s="20"/>
      <c r="D702" s="20"/>
      <c r="BM702" s="54"/>
    </row>
    <row r="703" spans="1:65" ht="15">
      <c r="B703" s="8" t="s">
        <v>358</v>
      </c>
      <c r="BM703" s="28" t="s">
        <v>177</v>
      </c>
    </row>
    <row r="704" spans="1:65" ht="15">
      <c r="A704" s="25" t="s">
        <v>60</v>
      </c>
      <c r="B704" s="18" t="s">
        <v>101</v>
      </c>
      <c r="C704" s="15" t="s">
        <v>102</v>
      </c>
      <c r="D704" s="16" t="s">
        <v>152</v>
      </c>
      <c r="E704" s="14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153</v>
      </c>
      <c r="C705" s="9" t="s">
        <v>153</v>
      </c>
      <c r="D705" s="146" t="s">
        <v>155</v>
      </c>
      <c r="E705" s="14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1</v>
      </c>
    </row>
    <row r="706" spans="1:65">
      <c r="A706" s="30"/>
      <c r="B706" s="19"/>
      <c r="C706" s="9"/>
      <c r="D706" s="10" t="s">
        <v>197</v>
      </c>
      <c r="E706" s="14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3</v>
      </c>
    </row>
    <row r="707" spans="1:65">
      <c r="A707" s="30"/>
      <c r="B707" s="19"/>
      <c r="C707" s="9"/>
      <c r="D707" s="26" t="s">
        <v>198</v>
      </c>
      <c r="E707" s="14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3</v>
      </c>
    </row>
    <row r="708" spans="1:65">
      <c r="A708" s="30"/>
      <c r="B708" s="18">
        <v>1</v>
      </c>
      <c r="C708" s="14">
        <v>1</v>
      </c>
      <c r="D708" s="219">
        <v>2.1000000000000001E-2</v>
      </c>
      <c r="E708" s="210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20">
        <v>1</v>
      </c>
    </row>
    <row r="709" spans="1:65">
      <c r="A709" s="30"/>
      <c r="B709" s="19">
        <v>1</v>
      </c>
      <c r="C709" s="9">
        <v>2</v>
      </c>
      <c r="D709" s="24">
        <v>0.02</v>
      </c>
      <c r="E709" s="210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20">
        <v>12</v>
      </c>
    </row>
    <row r="710" spans="1:65">
      <c r="A710" s="30"/>
      <c r="B710" s="19">
        <v>1</v>
      </c>
      <c r="C710" s="9">
        <v>3</v>
      </c>
      <c r="D710" s="24">
        <v>2.1999999999999999E-2</v>
      </c>
      <c r="E710" s="210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20">
        <v>16</v>
      </c>
    </row>
    <row r="711" spans="1:65">
      <c r="A711" s="30"/>
      <c r="B711" s="19">
        <v>1</v>
      </c>
      <c r="C711" s="9">
        <v>4</v>
      </c>
      <c r="D711" s="24">
        <v>0.02</v>
      </c>
      <c r="E711" s="210"/>
      <c r="F711" s="211"/>
      <c r="G711" s="211"/>
      <c r="H711" s="211"/>
      <c r="I711" s="211"/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1"/>
      <c r="AT711" s="211"/>
      <c r="AU711" s="211"/>
      <c r="AV711" s="211"/>
      <c r="AW711" s="211"/>
      <c r="AX711" s="211"/>
      <c r="AY711" s="211"/>
      <c r="AZ711" s="211"/>
      <c r="BA711" s="211"/>
      <c r="BB711" s="211"/>
      <c r="BC711" s="211"/>
      <c r="BD711" s="211"/>
      <c r="BE711" s="211"/>
      <c r="BF711" s="211"/>
      <c r="BG711" s="211"/>
      <c r="BH711" s="211"/>
      <c r="BI711" s="211"/>
      <c r="BJ711" s="211"/>
      <c r="BK711" s="211"/>
      <c r="BL711" s="211"/>
      <c r="BM711" s="220">
        <v>2.0833333333333301E-2</v>
      </c>
    </row>
    <row r="712" spans="1:65">
      <c r="A712" s="30"/>
      <c r="B712" s="19">
        <v>1</v>
      </c>
      <c r="C712" s="9">
        <v>5</v>
      </c>
      <c r="D712" s="24">
        <v>2.1000000000000001E-2</v>
      </c>
      <c r="E712" s="210"/>
      <c r="F712" s="211"/>
      <c r="G712" s="211"/>
      <c r="H712" s="211"/>
      <c r="I712" s="211"/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1"/>
      <c r="AT712" s="211"/>
      <c r="AU712" s="211"/>
      <c r="AV712" s="211"/>
      <c r="AW712" s="211"/>
      <c r="AX712" s="211"/>
      <c r="AY712" s="211"/>
      <c r="AZ712" s="211"/>
      <c r="BA712" s="211"/>
      <c r="BB712" s="211"/>
      <c r="BC712" s="211"/>
      <c r="BD712" s="211"/>
      <c r="BE712" s="211"/>
      <c r="BF712" s="211"/>
      <c r="BG712" s="211"/>
      <c r="BH712" s="211"/>
      <c r="BI712" s="211"/>
      <c r="BJ712" s="211"/>
      <c r="BK712" s="211"/>
      <c r="BL712" s="211"/>
      <c r="BM712" s="220">
        <v>37</v>
      </c>
    </row>
    <row r="713" spans="1:65">
      <c r="A713" s="30"/>
      <c r="B713" s="19">
        <v>1</v>
      </c>
      <c r="C713" s="9">
        <v>6</v>
      </c>
      <c r="D713" s="24">
        <v>2.1000000000000001E-2</v>
      </c>
      <c r="E713" s="210"/>
      <c r="F713" s="211"/>
      <c r="G713" s="211"/>
      <c r="H713" s="211"/>
      <c r="I713" s="211"/>
      <c r="J713" s="211"/>
      <c r="K713" s="211"/>
      <c r="L713" s="211"/>
      <c r="M713" s="211"/>
      <c r="N713" s="211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  <c r="AH713" s="211"/>
      <c r="AI713" s="211"/>
      <c r="AJ713" s="211"/>
      <c r="AK713" s="211"/>
      <c r="AL713" s="211"/>
      <c r="AM713" s="211"/>
      <c r="AN713" s="211"/>
      <c r="AO713" s="211"/>
      <c r="AP713" s="211"/>
      <c r="AQ713" s="211"/>
      <c r="AR713" s="211"/>
      <c r="AS713" s="211"/>
      <c r="AT713" s="211"/>
      <c r="AU713" s="211"/>
      <c r="AV713" s="211"/>
      <c r="AW713" s="211"/>
      <c r="AX713" s="211"/>
      <c r="AY713" s="211"/>
      <c r="AZ713" s="211"/>
      <c r="BA713" s="211"/>
      <c r="BB713" s="211"/>
      <c r="BC713" s="211"/>
      <c r="BD713" s="211"/>
      <c r="BE713" s="211"/>
      <c r="BF713" s="211"/>
      <c r="BG713" s="211"/>
      <c r="BH713" s="211"/>
      <c r="BI713" s="211"/>
      <c r="BJ713" s="211"/>
      <c r="BK713" s="211"/>
      <c r="BL713" s="211"/>
      <c r="BM713" s="55"/>
    </row>
    <row r="714" spans="1:65">
      <c r="A714" s="30"/>
      <c r="B714" s="20" t="s">
        <v>172</v>
      </c>
      <c r="C714" s="12"/>
      <c r="D714" s="221">
        <v>2.0833333333333332E-2</v>
      </c>
      <c r="E714" s="210"/>
      <c r="F714" s="211"/>
      <c r="G714" s="211"/>
      <c r="H714" s="211"/>
      <c r="I714" s="211"/>
      <c r="J714" s="211"/>
      <c r="K714" s="211"/>
      <c r="L714" s="211"/>
      <c r="M714" s="211"/>
      <c r="N714" s="211"/>
      <c r="O714" s="211"/>
      <c r="P714" s="211"/>
      <c r="Q714" s="211"/>
      <c r="R714" s="211"/>
      <c r="S714" s="211"/>
      <c r="T714" s="211"/>
      <c r="U714" s="211"/>
      <c r="V714" s="211"/>
      <c r="W714" s="211"/>
      <c r="X714" s="211"/>
      <c r="Y714" s="211"/>
      <c r="Z714" s="211"/>
      <c r="AA714" s="211"/>
      <c r="AB714" s="211"/>
      <c r="AC714" s="211"/>
      <c r="AD714" s="211"/>
      <c r="AE714" s="211"/>
      <c r="AF714" s="211"/>
      <c r="AG714" s="211"/>
      <c r="AH714" s="211"/>
      <c r="AI714" s="211"/>
      <c r="AJ714" s="211"/>
      <c r="AK714" s="211"/>
      <c r="AL714" s="211"/>
      <c r="AM714" s="211"/>
      <c r="AN714" s="211"/>
      <c r="AO714" s="211"/>
      <c r="AP714" s="211"/>
      <c r="AQ714" s="211"/>
      <c r="AR714" s="211"/>
      <c r="AS714" s="211"/>
      <c r="AT714" s="211"/>
      <c r="AU714" s="211"/>
      <c r="AV714" s="211"/>
      <c r="AW714" s="211"/>
      <c r="AX714" s="211"/>
      <c r="AY714" s="211"/>
      <c r="AZ714" s="211"/>
      <c r="BA714" s="211"/>
      <c r="BB714" s="211"/>
      <c r="BC714" s="211"/>
      <c r="BD714" s="211"/>
      <c r="BE714" s="211"/>
      <c r="BF714" s="211"/>
      <c r="BG714" s="211"/>
      <c r="BH714" s="211"/>
      <c r="BI714" s="211"/>
      <c r="BJ714" s="211"/>
      <c r="BK714" s="211"/>
      <c r="BL714" s="211"/>
      <c r="BM714" s="55"/>
    </row>
    <row r="715" spans="1:65">
      <c r="A715" s="30"/>
      <c r="B715" s="3" t="s">
        <v>173</v>
      </c>
      <c r="C715" s="29"/>
      <c r="D715" s="24">
        <v>2.1000000000000001E-2</v>
      </c>
      <c r="E715" s="210"/>
      <c r="F715" s="211"/>
      <c r="G715" s="211"/>
      <c r="H715" s="211"/>
      <c r="I715" s="211"/>
      <c r="J715" s="211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  <c r="AH715" s="211"/>
      <c r="AI715" s="211"/>
      <c r="AJ715" s="211"/>
      <c r="AK715" s="211"/>
      <c r="AL715" s="211"/>
      <c r="AM715" s="211"/>
      <c r="AN715" s="211"/>
      <c r="AO715" s="211"/>
      <c r="AP715" s="211"/>
      <c r="AQ715" s="211"/>
      <c r="AR715" s="211"/>
      <c r="AS715" s="211"/>
      <c r="AT715" s="211"/>
      <c r="AU715" s="211"/>
      <c r="AV715" s="211"/>
      <c r="AW715" s="211"/>
      <c r="AX715" s="211"/>
      <c r="AY715" s="211"/>
      <c r="AZ715" s="211"/>
      <c r="BA715" s="211"/>
      <c r="BB715" s="211"/>
      <c r="BC715" s="211"/>
      <c r="BD715" s="211"/>
      <c r="BE715" s="211"/>
      <c r="BF715" s="211"/>
      <c r="BG715" s="211"/>
      <c r="BH715" s="211"/>
      <c r="BI715" s="211"/>
      <c r="BJ715" s="211"/>
      <c r="BK715" s="211"/>
      <c r="BL715" s="211"/>
      <c r="BM715" s="55"/>
    </row>
    <row r="716" spans="1:65">
      <c r="A716" s="30"/>
      <c r="B716" s="3" t="s">
        <v>174</v>
      </c>
      <c r="C716" s="29"/>
      <c r="D716" s="24">
        <v>7.5277265270908055E-4</v>
      </c>
      <c r="E716" s="210"/>
      <c r="F716" s="211"/>
      <c r="G716" s="211"/>
      <c r="H716" s="211"/>
      <c r="I716" s="211"/>
      <c r="J716" s="211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  <c r="AH716" s="211"/>
      <c r="AI716" s="211"/>
      <c r="AJ716" s="211"/>
      <c r="AK716" s="211"/>
      <c r="AL716" s="211"/>
      <c r="AM716" s="211"/>
      <c r="AN716" s="211"/>
      <c r="AO716" s="211"/>
      <c r="AP716" s="211"/>
      <c r="AQ716" s="211"/>
      <c r="AR716" s="211"/>
      <c r="AS716" s="211"/>
      <c r="AT716" s="211"/>
      <c r="AU716" s="211"/>
      <c r="AV716" s="211"/>
      <c r="AW716" s="211"/>
      <c r="AX716" s="211"/>
      <c r="AY716" s="211"/>
      <c r="AZ716" s="211"/>
      <c r="BA716" s="211"/>
      <c r="BB716" s="211"/>
      <c r="BC716" s="211"/>
      <c r="BD716" s="211"/>
      <c r="BE716" s="211"/>
      <c r="BF716" s="211"/>
      <c r="BG716" s="211"/>
      <c r="BH716" s="211"/>
      <c r="BI716" s="211"/>
      <c r="BJ716" s="211"/>
      <c r="BK716" s="211"/>
      <c r="BL716" s="211"/>
      <c r="BM716" s="55"/>
    </row>
    <row r="717" spans="1:65">
      <c r="A717" s="30"/>
      <c r="B717" s="3" t="s">
        <v>83</v>
      </c>
      <c r="C717" s="29"/>
      <c r="D717" s="13">
        <v>3.6133087330035868E-2</v>
      </c>
      <c r="E717" s="14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30"/>
      <c r="B718" s="3" t="s">
        <v>175</v>
      </c>
      <c r="C718" s="29"/>
      <c r="D718" s="13">
        <v>1.5543122344752192E-15</v>
      </c>
      <c r="E718" s="14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30"/>
      <c r="B719" s="46" t="s">
        <v>176</v>
      </c>
      <c r="C719" s="47"/>
      <c r="D719" s="45" t="s">
        <v>169</v>
      </c>
      <c r="E719" s="14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1"/>
      <c r="C720" s="20"/>
      <c r="D720" s="20"/>
      <c r="BM720" s="54"/>
    </row>
    <row r="721" spans="1:65" ht="15">
      <c r="B721" s="8" t="s">
        <v>359</v>
      </c>
      <c r="BM721" s="28" t="s">
        <v>177</v>
      </c>
    </row>
    <row r="722" spans="1:65" ht="15">
      <c r="A722" s="25" t="s">
        <v>61</v>
      </c>
      <c r="B722" s="18" t="s">
        <v>101</v>
      </c>
      <c r="C722" s="15" t="s">
        <v>102</v>
      </c>
      <c r="D722" s="16" t="s">
        <v>152</v>
      </c>
      <c r="E722" s="14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153</v>
      </c>
      <c r="C723" s="9" t="s">
        <v>153</v>
      </c>
      <c r="D723" s="146" t="s">
        <v>155</v>
      </c>
      <c r="E723" s="14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197</v>
      </c>
      <c r="E724" s="14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 t="s">
        <v>198</v>
      </c>
      <c r="E725" s="14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0.57999999999999996</v>
      </c>
      <c r="E726" s="14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0.62</v>
      </c>
      <c r="E727" s="14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13</v>
      </c>
    </row>
    <row r="728" spans="1:65">
      <c r="A728" s="30"/>
      <c r="B728" s="19">
        <v>1</v>
      </c>
      <c r="C728" s="9">
        <v>3</v>
      </c>
      <c r="D728" s="11">
        <v>0.67</v>
      </c>
      <c r="E728" s="14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0.67</v>
      </c>
      <c r="E729" s="14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0.63</v>
      </c>
    </row>
    <row r="730" spans="1:65">
      <c r="A730" s="30"/>
      <c r="B730" s="19">
        <v>1</v>
      </c>
      <c r="C730" s="9">
        <v>5</v>
      </c>
      <c r="D730" s="11">
        <v>0.6</v>
      </c>
      <c r="E730" s="14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38</v>
      </c>
    </row>
    <row r="731" spans="1:65">
      <c r="A731" s="30"/>
      <c r="B731" s="19">
        <v>1</v>
      </c>
      <c r="C731" s="9">
        <v>6</v>
      </c>
      <c r="D731" s="11">
        <v>0.64</v>
      </c>
      <c r="E731" s="14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30"/>
      <c r="B732" s="20" t="s">
        <v>172</v>
      </c>
      <c r="C732" s="12"/>
      <c r="D732" s="23">
        <v>0.63</v>
      </c>
      <c r="E732" s="14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30"/>
      <c r="B733" s="3" t="s">
        <v>173</v>
      </c>
      <c r="C733" s="29"/>
      <c r="D733" s="11">
        <v>0.63</v>
      </c>
      <c r="E733" s="14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30"/>
      <c r="B734" s="3" t="s">
        <v>174</v>
      </c>
      <c r="C734" s="29"/>
      <c r="D734" s="24">
        <v>3.6878177829171577E-2</v>
      </c>
      <c r="E734" s="14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30"/>
      <c r="B735" s="3" t="s">
        <v>83</v>
      </c>
      <c r="C735" s="29"/>
      <c r="D735" s="13">
        <v>5.8536790205034252E-2</v>
      </c>
      <c r="E735" s="14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30"/>
      <c r="B736" s="3" t="s">
        <v>175</v>
      </c>
      <c r="C736" s="29"/>
      <c r="D736" s="13">
        <v>0</v>
      </c>
      <c r="E736" s="14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30"/>
      <c r="B737" s="46" t="s">
        <v>176</v>
      </c>
      <c r="C737" s="47"/>
      <c r="D737" s="45" t="s">
        <v>169</v>
      </c>
      <c r="E737" s="14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1"/>
      <c r="C738" s="20"/>
      <c r="D738" s="20"/>
      <c r="BM738" s="54"/>
    </row>
    <row r="739" spans="1:65" ht="15">
      <c r="B739" s="8" t="s">
        <v>360</v>
      </c>
      <c r="BM739" s="28" t="s">
        <v>177</v>
      </c>
    </row>
    <row r="740" spans="1:65" ht="15">
      <c r="A740" s="25" t="s">
        <v>32</v>
      </c>
      <c r="B740" s="18" t="s">
        <v>101</v>
      </c>
      <c r="C740" s="15" t="s">
        <v>102</v>
      </c>
      <c r="D740" s="16" t="s">
        <v>152</v>
      </c>
      <c r="E740" s="14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153</v>
      </c>
      <c r="C741" s="9" t="s">
        <v>153</v>
      </c>
      <c r="D741" s="146" t="s">
        <v>155</v>
      </c>
      <c r="E741" s="14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197</v>
      </c>
      <c r="E742" s="14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9"/>
      <c r="C743" s="9"/>
      <c r="D743" s="26" t="s">
        <v>198</v>
      </c>
      <c r="E743" s="14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8">
        <v>1</v>
      </c>
      <c r="C744" s="14">
        <v>1</v>
      </c>
      <c r="D744" s="22">
        <v>1.27</v>
      </c>
      <c r="E744" s="14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2</v>
      </c>
      <c r="D745" s="11">
        <v>1.54</v>
      </c>
      <c r="E745" s="14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15</v>
      </c>
    </row>
    <row r="746" spans="1:65">
      <c r="A746" s="30"/>
      <c r="B746" s="19">
        <v>1</v>
      </c>
      <c r="C746" s="9">
        <v>3</v>
      </c>
      <c r="D746" s="11">
        <v>1.55</v>
      </c>
      <c r="E746" s="14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16</v>
      </c>
    </row>
    <row r="747" spans="1:65">
      <c r="A747" s="30"/>
      <c r="B747" s="19">
        <v>1</v>
      </c>
      <c r="C747" s="9">
        <v>4</v>
      </c>
      <c r="D747" s="11">
        <v>1.46</v>
      </c>
      <c r="E747" s="14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1.3983333333333301</v>
      </c>
    </row>
    <row r="748" spans="1:65">
      <c r="A748" s="30"/>
      <c r="B748" s="19">
        <v>1</v>
      </c>
      <c r="C748" s="9">
        <v>5</v>
      </c>
      <c r="D748" s="11">
        <v>1.24</v>
      </c>
      <c r="E748" s="14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39</v>
      </c>
    </row>
    <row r="749" spans="1:65">
      <c r="A749" s="30"/>
      <c r="B749" s="19">
        <v>1</v>
      </c>
      <c r="C749" s="9">
        <v>6</v>
      </c>
      <c r="D749" s="11">
        <v>1.33</v>
      </c>
      <c r="E749" s="14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30"/>
      <c r="B750" s="20" t="s">
        <v>172</v>
      </c>
      <c r="C750" s="12"/>
      <c r="D750" s="23">
        <v>1.3983333333333334</v>
      </c>
      <c r="E750" s="14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30"/>
      <c r="B751" s="3" t="s">
        <v>173</v>
      </c>
      <c r="C751" s="29"/>
      <c r="D751" s="11">
        <v>1.395</v>
      </c>
      <c r="E751" s="14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30"/>
      <c r="B752" s="3" t="s">
        <v>174</v>
      </c>
      <c r="C752" s="29"/>
      <c r="D752" s="24">
        <v>0.13644290625263986</v>
      </c>
      <c r="E752" s="14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30"/>
      <c r="B753" s="3" t="s">
        <v>83</v>
      </c>
      <c r="C753" s="29"/>
      <c r="D753" s="13">
        <v>9.7575379918455191E-2</v>
      </c>
      <c r="E753" s="14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30"/>
      <c r="B754" s="3" t="s">
        <v>175</v>
      </c>
      <c r="C754" s="29"/>
      <c r="D754" s="13">
        <v>2.4424906541753444E-15</v>
      </c>
      <c r="E754" s="14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30"/>
      <c r="B755" s="46" t="s">
        <v>176</v>
      </c>
      <c r="C755" s="47"/>
      <c r="D755" s="45" t="s">
        <v>169</v>
      </c>
      <c r="E755" s="14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1"/>
      <c r="C756" s="20"/>
      <c r="D756" s="20"/>
      <c r="BM756" s="54"/>
    </row>
    <row r="757" spans="1:65" ht="15">
      <c r="B757" s="8" t="s">
        <v>361</v>
      </c>
      <c r="BM757" s="28" t="s">
        <v>177</v>
      </c>
    </row>
    <row r="758" spans="1:65" ht="15">
      <c r="A758" s="25" t="s">
        <v>63</v>
      </c>
      <c r="B758" s="18" t="s">
        <v>101</v>
      </c>
      <c r="C758" s="15" t="s">
        <v>102</v>
      </c>
      <c r="D758" s="16" t="s">
        <v>152</v>
      </c>
      <c r="E758" s="14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153</v>
      </c>
      <c r="C759" s="9" t="s">
        <v>153</v>
      </c>
      <c r="D759" s="146" t="s">
        <v>155</v>
      </c>
      <c r="E759" s="14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3</v>
      </c>
    </row>
    <row r="760" spans="1:65">
      <c r="A760" s="30"/>
      <c r="B760" s="19"/>
      <c r="C760" s="9"/>
      <c r="D760" s="10" t="s">
        <v>197</v>
      </c>
      <c r="E760" s="14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</v>
      </c>
    </row>
    <row r="761" spans="1:65">
      <c r="A761" s="30"/>
      <c r="B761" s="19"/>
      <c r="C761" s="9"/>
      <c r="D761" s="26" t="s">
        <v>198</v>
      </c>
      <c r="E761" s="14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8">
        <v>1</v>
      </c>
      <c r="C762" s="14">
        <v>1</v>
      </c>
      <c r="D762" s="212">
        <v>13</v>
      </c>
      <c r="E762" s="213"/>
      <c r="F762" s="214"/>
      <c r="G762" s="214"/>
      <c r="H762" s="214"/>
      <c r="I762" s="214"/>
      <c r="J762" s="214"/>
      <c r="K762" s="214"/>
      <c r="L762" s="214"/>
      <c r="M762" s="214"/>
      <c r="N762" s="214"/>
      <c r="O762" s="214"/>
      <c r="P762" s="214"/>
      <c r="Q762" s="214"/>
      <c r="R762" s="214"/>
      <c r="S762" s="214"/>
      <c r="T762" s="214"/>
      <c r="U762" s="214"/>
      <c r="V762" s="214"/>
      <c r="W762" s="214"/>
      <c r="X762" s="214"/>
      <c r="Y762" s="214"/>
      <c r="Z762" s="214"/>
      <c r="AA762" s="214"/>
      <c r="AB762" s="214"/>
      <c r="AC762" s="214"/>
      <c r="AD762" s="214"/>
      <c r="AE762" s="214"/>
      <c r="AF762" s="214"/>
      <c r="AG762" s="214"/>
      <c r="AH762" s="214"/>
      <c r="AI762" s="214"/>
      <c r="AJ762" s="214"/>
      <c r="AK762" s="214"/>
      <c r="AL762" s="214"/>
      <c r="AM762" s="214"/>
      <c r="AN762" s="214"/>
      <c r="AO762" s="214"/>
      <c r="AP762" s="214"/>
      <c r="AQ762" s="214"/>
      <c r="AR762" s="214"/>
      <c r="AS762" s="214"/>
      <c r="AT762" s="214"/>
      <c r="AU762" s="214"/>
      <c r="AV762" s="214"/>
      <c r="AW762" s="214"/>
      <c r="AX762" s="214"/>
      <c r="AY762" s="214"/>
      <c r="AZ762" s="214"/>
      <c r="BA762" s="214"/>
      <c r="BB762" s="214"/>
      <c r="BC762" s="214"/>
      <c r="BD762" s="214"/>
      <c r="BE762" s="214"/>
      <c r="BF762" s="214"/>
      <c r="BG762" s="214"/>
      <c r="BH762" s="214"/>
      <c r="BI762" s="214"/>
      <c r="BJ762" s="214"/>
      <c r="BK762" s="214"/>
      <c r="BL762" s="214"/>
      <c r="BM762" s="215">
        <v>1</v>
      </c>
    </row>
    <row r="763" spans="1:65">
      <c r="A763" s="30"/>
      <c r="B763" s="19">
        <v>1</v>
      </c>
      <c r="C763" s="9">
        <v>2</v>
      </c>
      <c r="D763" s="216">
        <v>12</v>
      </c>
      <c r="E763" s="213"/>
      <c r="F763" s="214"/>
      <c r="G763" s="214"/>
      <c r="H763" s="214"/>
      <c r="I763" s="214"/>
      <c r="J763" s="214"/>
      <c r="K763" s="214"/>
      <c r="L763" s="214"/>
      <c r="M763" s="214"/>
      <c r="N763" s="214"/>
      <c r="O763" s="214"/>
      <c r="P763" s="214"/>
      <c r="Q763" s="214"/>
      <c r="R763" s="214"/>
      <c r="S763" s="214"/>
      <c r="T763" s="214"/>
      <c r="U763" s="214"/>
      <c r="V763" s="214"/>
      <c r="W763" s="214"/>
      <c r="X763" s="214"/>
      <c r="Y763" s="214"/>
      <c r="Z763" s="214"/>
      <c r="AA763" s="214"/>
      <c r="AB763" s="214"/>
      <c r="AC763" s="214"/>
      <c r="AD763" s="214"/>
      <c r="AE763" s="214"/>
      <c r="AF763" s="214"/>
      <c r="AG763" s="214"/>
      <c r="AH763" s="214"/>
      <c r="AI763" s="214"/>
      <c r="AJ763" s="214"/>
      <c r="AK763" s="214"/>
      <c r="AL763" s="214"/>
      <c r="AM763" s="214"/>
      <c r="AN763" s="214"/>
      <c r="AO763" s="214"/>
      <c r="AP763" s="214"/>
      <c r="AQ763" s="214"/>
      <c r="AR763" s="214"/>
      <c r="AS763" s="214"/>
      <c r="AT763" s="214"/>
      <c r="AU763" s="214"/>
      <c r="AV763" s="214"/>
      <c r="AW763" s="214"/>
      <c r="AX763" s="214"/>
      <c r="AY763" s="214"/>
      <c r="AZ763" s="214"/>
      <c r="BA763" s="214"/>
      <c r="BB763" s="214"/>
      <c r="BC763" s="214"/>
      <c r="BD763" s="214"/>
      <c r="BE763" s="214"/>
      <c r="BF763" s="214"/>
      <c r="BG763" s="214"/>
      <c r="BH763" s="214"/>
      <c r="BI763" s="214"/>
      <c r="BJ763" s="214"/>
      <c r="BK763" s="214"/>
      <c r="BL763" s="214"/>
      <c r="BM763" s="215">
        <v>16</v>
      </c>
    </row>
    <row r="764" spans="1:65">
      <c r="A764" s="30"/>
      <c r="B764" s="19">
        <v>1</v>
      </c>
      <c r="C764" s="9">
        <v>3</v>
      </c>
      <c r="D764" s="216">
        <v>12</v>
      </c>
      <c r="E764" s="213"/>
      <c r="F764" s="214"/>
      <c r="G764" s="214"/>
      <c r="H764" s="214"/>
      <c r="I764" s="214"/>
      <c r="J764" s="214"/>
      <c r="K764" s="214"/>
      <c r="L764" s="214"/>
      <c r="M764" s="214"/>
      <c r="N764" s="214"/>
      <c r="O764" s="214"/>
      <c r="P764" s="214"/>
      <c r="Q764" s="214"/>
      <c r="R764" s="214"/>
      <c r="S764" s="214"/>
      <c r="T764" s="214"/>
      <c r="U764" s="214"/>
      <c r="V764" s="214"/>
      <c r="W764" s="214"/>
      <c r="X764" s="214"/>
      <c r="Y764" s="214"/>
      <c r="Z764" s="214"/>
      <c r="AA764" s="214"/>
      <c r="AB764" s="214"/>
      <c r="AC764" s="214"/>
      <c r="AD764" s="214"/>
      <c r="AE764" s="214"/>
      <c r="AF764" s="214"/>
      <c r="AG764" s="214"/>
      <c r="AH764" s="214"/>
      <c r="AI764" s="214"/>
      <c r="AJ764" s="214"/>
      <c r="AK764" s="214"/>
      <c r="AL764" s="214"/>
      <c r="AM764" s="214"/>
      <c r="AN764" s="214"/>
      <c r="AO764" s="214"/>
      <c r="AP764" s="214"/>
      <c r="AQ764" s="214"/>
      <c r="AR764" s="214"/>
      <c r="AS764" s="214"/>
      <c r="AT764" s="214"/>
      <c r="AU764" s="214"/>
      <c r="AV764" s="214"/>
      <c r="AW764" s="214"/>
      <c r="AX764" s="214"/>
      <c r="AY764" s="214"/>
      <c r="AZ764" s="214"/>
      <c r="BA764" s="214"/>
      <c r="BB764" s="214"/>
      <c r="BC764" s="214"/>
      <c r="BD764" s="214"/>
      <c r="BE764" s="214"/>
      <c r="BF764" s="214"/>
      <c r="BG764" s="214"/>
      <c r="BH764" s="214"/>
      <c r="BI764" s="214"/>
      <c r="BJ764" s="214"/>
      <c r="BK764" s="214"/>
      <c r="BL764" s="214"/>
      <c r="BM764" s="215">
        <v>16</v>
      </c>
    </row>
    <row r="765" spans="1:65">
      <c r="A765" s="30"/>
      <c r="B765" s="19">
        <v>1</v>
      </c>
      <c r="C765" s="9">
        <v>4</v>
      </c>
      <c r="D765" s="216">
        <v>12</v>
      </c>
      <c r="E765" s="213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4"/>
      <c r="T765" s="214"/>
      <c r="U765" s="214"/>
      <c r="V765" s="214"/>
      <c r="W765" s="214"/>
      <c r="X765" s="214"/>
      <c r="Y765" s="214"/>
      <c r="Z765" s="214"/>
      <c r="AA765" s="214"/>
      <c r="AB765" s="214"/>
      <c r="AC765" s="214"/>
      <c r="AD765" s="214"/>
      <c r="AE765" s="214"/>
      <c r="AF765" s="214"/>
      <c r="AG765" s="214"/>
      <c r="AH765" s="214"/>
      <c r="AI765" s="214"/>
      <c r="AJ765" s="214"/>
      <c r="AK765" s="214"/>
      <c r="AL765" s="214"/>
      <c r="AM765" s="214"/>
      <c r="AN765" s="214"/>
      <c r="AO765" s="214"/>
      <c r="AP765" s="214"/>
      <c r="AQ765" s="214"/>
      <c r="AR765" s="214"/>
      <c r="AS765" s="214"/>
      <c r="AT765" s="214"/>
      <c r="AU765" s="214"/>
      <c r="AV765" s="214"/>
      <c r="AW765" s="214"/>
      <c r="AX765" s="214"/>
      <c r="AY765" s="214"/>
      <c r="AZ765" s="214"/>
      <c r="BA765" s="214"/>
      <c r="BB765" s="214"/>
      <c r="BC765" s="214"/>
      <c r="BD765" s="214"/>
      <c r="BE765" s="214"/>
      <c r="BF765" s="214"/>
      <c r="BG765" s="214"/>
      <c r="BH765" s="214"/>
      <c r="BI765" s="214"/>
      <c r="BJ765" s="214"/>
      <c r="BK765" s="214"/>
      <c r="BL765" s="214"/>
      <c r="BM765" s="215">
        <v>12.3333333333333</v>
      </c>
    </row>
    <row r="766" spans="1:65">
      <c r="A766" s="30"/>
      <c r="B766" s="19">
        <v>1</v>
      </c>
      <c r="C766" s="9">
        <v>5</v>
      </c>
      <c r="D766" s="216">
        <v>13</v>
      </c>
      <c r="E766" s="213"/>
      <c r="F766" s="214"/>
      <c r="G766" s="214"/>
      <c r="H766" s="214"/>
      <c r="I766" s="214"/>
      <c r="J766" s="214"/>
      <c r="K766" s="214"/>
      <c r="L766" s="214"/>
      <c r="M766" s="214"/>
      <c r="N766" s="214"/>
      <c r="O766" s="214"/>
      <c r="P766" s="214"/>
      <c r="Q766" s="214"/>
      <c r="R766" s="214"/>
      <c r="S766" s="214"/>
      <c r="T766" s="214"/>
      <c r="U766" s="214"/>
      <c r="V766" s="214"/>
      <c r="W766" s="214"/>
      <c r="X766" s="214"/>
      <c r="Y766" s="214"/>
      <c r="Z766" s="214"/>
      <c r="AA766" s="214"/>
      <c r="AB766" s="214"/>
      <c r="AC766" s="214"/>
      <c r="AD766" s="214"/>
      <c r="AE766" s="214"/>
      <c r="AF766" s="214"/>
      <c r="AG766" s="214"/>
      <c r="AH766" s="214"/>
      <c r="AI766" s="214"/>
      <c r="AJ766" s="214"/>
      <c r="AK766" s="214"/>
      <c r="AL766" s="214"/>
      <c r="AM766" s="214"/>
      <c r="AN766" s="214"/>
      <c r="AO766" s="214"/>
      <c r="AP766" s="214"/>
      <c r="AQ766" s="214"/>
      <c r="AR766" s="214"/>
      <c r="AS766" s="214"/>
      <c r="AT766" s="214"/>
      <c r="AU766" s="214"/>
      <c r="AV766" s="214"/>
      <c r="AW766" s="214"/>
      <c r="AX766" s="214"/>
      <c r="AY766" s="214"/>
      <c r="AZ766" s="214"/>
      <c r="BA766" s="214"/>
      <c r="BB766" s="214"/>
      <c r="BC766" s="214"/>
      <c r="BD766" s="214"/>
      <c r="BE766" s="214"/>
      <c r="BF766" s="214"/>
      <c r="BG766" s="214"/>
      <c r="BH766" s="214"/>
      <c r="BI766" s="214"/>
      <c r="BJ766" s="214"/>
      <c r="BK766" s="214"/>
      <c r="BL766" s="214"/>
      <c r="BM766" s="215">
        <v>40</v>
      </c>
    </row>
    <row r="767" spans="1:65">
      <c r="A767" s="30"/>
      <c r="B767" s="19">
        <v>1</v>
      </c>
      <c r="C767" s="9">
        <v>6</v>
      </c>
      <c r="D767" s="216">
        <v>12</v>
      </c>
      <c r="E767" s="213"/>
      <c r="F767" s="214"/>
      <c r="G767" s="214"/>
      <c r="H767" s="214"/>
      <c r="I767" s="214"/>
      <c r="J767" s="214"/>
      <c r="K767" s="214"/>
      <c r="L767" s="214"/>
      <c r="M767" s="214"/>
      <c r="N767" s="214"/>
      <c r="O767" s="214"/>
      <c r="P767" s="214"/>
      <c r="Q767" s="214"/>
      <c r="R767" s="214"/>
      <c r="S767" s="214"/>
      <c r="T767" s="214"/>
      <c r="U767" s="214"/>
      <c r="V767" s="214"/>
      <c r="W767" s="214"/>
      <c r="X767" s="214"/>
      <c r="Y767" s="214"/>
      <c r="Z767" s="214"/>
      <c r="AA767" s="214"/>
      <c r="AB767" s="214"/>
      <c r="AC767" s="214"/>
      <c r="AD767" s="214"/>
      <c r="AE767" s="214"/>
      <c r="AF767" s="214"/>
      <c r="AG767" s="214"/>
      <c r="AH767" s="214"/>
      <c r="AI767" s="214"/>
      <c r="AJ767" s="214"/>
      <c r="AK767" s="214"/>
      <c r="AL767" s="214"/>
      <c r="AM767" s="214"/>
      <c r="AN767" s="214"/>
      <c r="AO767" s="214"/>
      <c r="AP767" s="214"/>
      <c r="AQ767" s="214"/>
      <c r="AR767" s="214"/>
      <c r="AS767" s="214"/>
      <c r="AT767" s="214"/>
      <c r="AU767" s="214"/>
      <c r="AV767" s="214"/>
      <c r="AW767" s="214"/>
      <c r="AX767" s="214"/>
      <c r="AY767" s="214"/>
      <c r="AZ767" s="214"/>
      <c r="BA767" s="214"/>
      <c r="BB767" s="214"/>
      <c r="BC767" s="214"/>
      <c r="BD767" s="214"/>
      <c r="BE767" s="214"/>
      <c r="BF767" s="214"/>
      <c r="BG767" s="214"/>
      <c r="BH767" s="214"/>
      <c r="BI767" s="214"/>
      <c r="BJ767" s="214"/>
      <c r="BK767" s="214"/>
      <c r="BL767" s="214"/>
      <c r="BM767" s="217"/>
    </row>
    <row r="768" spans="1:65">
      <c r="A768" s="30"/>
      <c r="B768" s="20" t="s">
        <v>172</v>
      </c>
      <c r="C768" s="12"/>
      <c r="D768" s="218">
        <v>12.333333333333334</v>
      </c>
      <c r="E768" s="213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4"/>
      <c r="T768" s="214"/>
      <c r="U768" s="214"/>
      <c r="V768" s="214"/>
      <c r="W768" s="214"/>
      <c r="X768" s="214"/>
      <c r="Y768" s="214"/>
      <c r="Z768" s="214"/>
      <c r="AA768" s="214"/>
      <c r="AB768" s="214"/>
      <c r="AC768" s="214"/>
      <c r="AD768" s="214"/>
      <c r="AE768" s="214"/>
      <c r="AF768" s="214"/>
      <c r="AG768" s="214"/>
      <c r="AH768" s="214"/>
      <c r="AI768" s="214"/>
      <c r="AJ768" s="214"/>
      <c r="AK768" s="214"/>
      <c r="AL768" s="214"/>
      <c r="AM768" s="214"/>
      <c r="AN768" s="214"/>
      <c r="AO768" s="214"/>
      <c r="AP768" s="214"/>
      <c r="AQ768" s="214"/>
      <c r="AR768" s="214"/>
      <c r="AS768" s="214"/>
      <c r="AT768" s="214"/>
      <c r="AU768" s="214"/>
      <c r="AV768" s="214"/>
      <c r="AW768" s="214"/>
      <c r="AX768" s="214"/>
      <c r="AY768" s="214"/>
      <c r="AZ768" s="214"/>
      <c r="BA768" s="214"/>
      <c r="BB768" s="214"/>
      <c r="BC768" s="214"/>
      <c r="BD768" s="214"/>
      <c r="BE768" s="214"/>
      <c r="BF768" s="214"/>
      <c r="BG768" s="214"/>
      <c r="BH768" s="214"/>
      <c r="BI768" s="214"/>
      <c r="BJ768" s="214"/>
      <c r="BK768" s="214"/>
      <c r="BL768" s="214"/>
      <c r="BM768" s="217"/>
    </row>
    <row r="769" spans="1:65">
      <c r="A769" s="30"/>
      <c r="B769" s="3" t="s">
        <v>173</v>
      </c>
      <c r="C769" s="29"/>
      <c r="D769" s="216">
        <v>12</v>
      </c>
      <c r="E769" s="213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4"/>
      <c r="T769" s="214"/>
      <c r="U769" s="214"/>
      <c r="V769" s="214"/>
      <c r="W769" s="214"/>
      <c r="X769" s="214"/>
      <c r="Y769" s="214"/>
      <c r="Z769" s="214"/>
      <c r="AA769" s="214"/>
      <c r="AB769" s="214"/>
      <c r="AC769" s="214"/>
      <c r="AD769" s="214"/>
      <c r="AE769" s="214"/>
      <c r="AF769" s="214"/>
      <c r="AG769" s="214"/>
      <c r="AH769" s="214"/>
      <c r="AI769" s="214"/>
      <c r="AJ769" s="214"/>
      <c r="AK769" s="214"/>
      <c r="AL769" s="214"/>
      <c r="AM769" s="214"/>
      <c r="AN769" s="214"/>
      <c r="AO769" s="214"/>
      <c r="AP769" s="214"/>
      <c r="AQ769" s="214"/>
      <c r="AR769" s="214"/>
      <c r="AS769" s="214"/>
      <c r="AT769" s="214"/>
      <c r="AU769" s="214"/>
      <c r="AV769" s="214"/>
      <c r="AW769" s="214"/>
      <c r="AX769" s="214"/>
      <c r="AY769" s="214"/>
      <c r="AZ769" s="214"/>
      <c r="BA769" s="214"/>
      <c r="BB769" s="214"/>
      <c r="BC769" s="214"/>
      <c r="BD769" s="214"/>
      <c r="BE769" s="214"/>
      <c r="BF769" s="214"/>
      <c r="BG769" s="214"/>
      <c r="BH769" s="214"/>
      <c r="BI769" s="214"/>
      <c r="BJ769" s="214"/>
      <c r="BK769" s="214"/>
      <c r="BL769" s="214"/>
      <c r="BM769" s="217"/>
    </row>
    <row r="770" spans="1:65">
      <c r="A770" s="30"/>
      <c r="B770" s="3" t="s">
        <v>174</v>
      </c>
      <c r="C770" s="29"/>
      <c r="D770" s="216">
        <v>0.51639777949432231</v>
      </c>
      <c r="E770" s="213"/>
      <c r="F770" s="214"/>
      <c r="G770" s="214"/>
      <c r="H770" s="214"/>
      <c r="I770" s="214"/>
      <c r="J770" s="214"/>
      <c r="K770" s="214"/>
      <c r="L770" s="214"/>
      <c r="M770" s="214"/>
      <c r="N770" s="214"/>
      <c r="O770" s="214"/>
      <c r="P770" s="214"/>
      <c r="Q770" s="214"/>
      <c r="R770" s="214"/>
      <c r="S770" s="214"/>
      <c r="T770" s="214"/>
      <c r="U770" s="214"/>
      <c r="V770" s="214"/>
      <c r="W770" s="214"/>
      <c r="X770" s="214"/>
      <c r="Y770" s="214"/>
      <c r="Z770" s="214"/>
      <c r="AA770" s="214"/>
      <c r="AB770" s="214"/>
      <c r="AC770" s="214"/>
      <c r="AD770" s="214"/>
      <c r="AE770" s="214"/>
      <c r="AF770" s="214"/>
      <c r="AG770" s="214"/>
      <c r="AH770" s="214"/>
      <c r="AI770" s="214"/>
      <c r="AJ770" s="214"/>
      <c r="AK770" s="214"/>
      <c r="AL770" s="214"/>
      <c r="AM770" s="214"/>
      <c r="AN770" s="214"/>
      <c r="AO770" s="214"/>
      <c r="AP770" s="214"/>
      <c r="AQ770" s="214"/>
      <c r="AR770" s="214"/>
      <c r="AS770" s="214"/>
      <c r="AT770" s="214"/>
      <c r="AU770" s="214"/>
      <c r="AV770" s="214"/>
      <c r="AW770" s="214"/>
      <c r="AX770" s="214"/>
      <c r="AY770" s="214"/>
      <c r="AZ770" s="214"/>
      <c r="BA770" s="214"/>
      <c r="BB770" s="214"/>
      <c r="BC770" s="214"/>
      <c r="BD770" s="214"/>
      <c r="BE770" s="214"/>
      <c r="BF770" s="214"/>
      <c r="BG770" s="214"/>
      <c r="BH770" s="214"/>
      <c r="BI770" s="214"/>
      <c r="BJ770" s="214"/>
      <c r="BK770" s="214"/>
      <c r="BL770" s="214"/>
      <c r="BM770" s="217"/>
    </row>
    <row r="771" spans="1:65">
      <c r="A771" s="30"/>
      <c r="B771" s="3" t="s">
        <v>83</v>
      </c>
      <c r="C771" s="29"/>
      <c r="D771" s="13">
        <v>4.1870090229269373E-2</v>
      </c>
      <c r="E771" s="14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30"/>
      <c r="B772" s="3" t="s">
        <v>175</v>
      </c>
      <c r="C772" s="29"/>
      <c r="D772" s="13">
        <v>2.6645352591003757E-15</v>
      </c>
      <c r="E772" s="14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30"/>
      <c r="B773" s="46" t="s">
        <v>176</v>
      </c>
      <c r="C773" s="47"/>
      <c r="D773" s="45" t="s">
        <v>169</v>
      </c>
      <c r="E773" s="14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1"/>
      <c r="C774" s="20"/>
      <c r="D774" s="20"/>
      <c r="BM774" s="54"/>
    </row>
    <row r="775" spans="1:65" ht="15">
      <c r="B775" s="8" t="s">
        <v>362</v>
      </c>
      <c r="BM775" s="28" t="s">
        <v>177</v>
      </c>
    </row>
    <row r="776" spans="1:65" ht="15">
      <c r="A776" s="25" t="s">
        <v>35</v>
      </c>
      <c r="B776" s="18" t="s">
        <v>101</v>
      </c>
      <c r="C776" s="15" t="s">
        <v>102</v>
      </c>
      <c r="D776" s="16" t="s">
        <v>152</v>
      </c>
      <c r="E776" s="14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153</v>
      </c>
      <c r="C777" s="9" t="s">
        <v>153</v>
      </c>
      <c r="D777" s="146" t="s">
        <v>155</v>
      </c>
      <c r="E777" s="14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197</v>
      </c>
      <c r="E778" s="14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 t="s">
        <v>198</v>
      </c>
      <c r="E779" s="14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2.36</v>
      </c>
      <c r="E780" s="14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2.41</v>
      </c>
      <c r="E781" s="14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17</v>
      </c>
    </row>
    <row r="782" spans="1:65">
      <c r="A782" s="30"/>
      <c r="B782" s="19">
        <v>1</v>
      </c>
      <c r="C782" s="9">
        <v>3</v>
      </c>
      <c r="D782" s="11">
        <v>2.52</v>
      </c>
      <c r="E782" s="14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2.34</v>
      </c>
      <c r="E783" s="14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2.4316666666666702</v>
      </c>
    </row>
    <row r="784" spans="1:65">
      <c r="A784" s="30"/>
      <c r="B784" s="19">
        <v>1</v>
      </c>
      <c r="C784" s="9">
        <v>5</v>
      </c>
      <c r="D784" s="11">
        <v>2.48</v>
      </c>
      <c r="E784" s="14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41</v>
      </c>
    </row>
    <row r="785" spans="1:65">
      <c r="A785" s="30"/>
      <c r="B785" s="19">
        <v>1</v>
      </c>
      <c r="C785" s="9">
        <v>6</v>
      </c>
      <c r="D785" s="11">
        <v>2.48</v>
      </c>
      <c r="E785" s="14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30"/>
      <c r="B786" s="20" t="s">
        <v>172</v>
      </c>
      <c r="C786" s="12"/>
      <c r="D786" s="23">
        <v>2.4316666666666666</v>
      </c>
      <c r="E786" s="14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30"/>
      <c r="B787" s="3" t="s">
        <v>173</v>
      </c>
      <c r="C787" s="29"/>
      <c r="D787" s="11">
        <v>2.4450000000000003</v>
      </c>
      <c r="E787" s="14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30"/>
      <c r="B788" s="3" t="s">
        <v>174</v>
      </c>
      <c r="C788" s="29"/>
      <c r="D788" s="24">
        <v>7.2778201864752576E-2</v>
      </c>
      <c r="E788" s="14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30"/>
      <c r="B789" s="3" t="s">
        <v>83</v>
      </c>
      <c r="C789" s="29"/>
      <c r="D789" s="13">
        <v>2.9929349635950338E-2</v>
      </c>
      <c r="E789" s="14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30"/>
      <c r="B790" s="3" t="s">
        <v>175</v>
      </c>
      <c r="C790" s="29"/>
      <c r="D790" s="13">
        <v>-1.4432899320127035E-15</v>
      </c>
      <c r="E790" s="14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30"/>
      <c r="B791" s="46" t="s">
        <v>176</v>
      </c>
      <c r="C791" s="47"/>
      <c r="D791" s="45" t="s">
        <v>169</v>
      </c>
      <c r="E791" s="14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1"/>
      <c r="C792" s="20"/>
      <c r="D792" s="20"/>
      <c r="BM792" s="54"/>
    </row>
    <row r="793" spans="1:65" ht="15">
      <c r="B793" s="8" t="s">
        <v>363</v>
      </c>
      <c r="BM793" s="28" t="s">
        <v>177</v>
      </c>
    </row>
    <row r="794" spans="1:65" ht="15">
      <c r="A794" s="25" t="s">
        <v>38</v>
      </c>
      <c r="B794" s="18" t="s">
        <v>101</v>
      </c>
      <c r="C794" s="15" t="s">
        <v>102</v>
      </c>
      <c r="D794" s="16" t="s">
        <v>152</v>
      </c>
      <c r="E794" s="14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153</v>
      </c>
      <c r="C795" s="9" t="s">
        <v>153</v>
      </c>
      <c r="D795" s="146" t="s">
        <v>155</v>
      </c>
      <c r="E795" s="14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197</v>
      </c>
      <c r="E796" s="14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</v>
      </c>
    </row>
    <row r="797" spans="1:65">
      <c r="A797" s="30"/>
      <c r="B797" s="19"/>
      <c r="C797" s="9"/>
      <c r="D797" s="26" t="s">
        <v>198</v>
      </c>
      <c r="E797" s="14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8">
        <v>1</v>
      </c>
      <c r="C798" s="14">
        <v>1</v>
      </c>
      <c r="D798" s="212">
        <v>12.02</v>
      </c>
      <c r="E798" s="213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4"/>
      <c r="T798" s="214"/>
      <c r="U798" s="214"/>
      <c r="V798" s="214"/>
      <c r="W798" s="214"/>
      <c r="X798" s="214"/>
      <c r="Y798" s="214"/>
      <c r="Z798" s="214"/>
      <c r="AA798" s="214"/>
      <c r="AB798" s="214"/>
      <c r="AC798" s="214"/>
      <c r="AD798" s="214"/>
      <c r="AE798" s="214"/>
      <c r="AF798" s="214"/>
      <c r="AG798" s="214"/>
      <c r="AH798" s="214"/>
      <c r="AI798" s="214"/>
      <c r="AJ798" s="214"/>
      <c r="AK798" s="214"/>
      <c r="AL798" s="214"/>
      <c r="AM798" s="214"/>
      <c r="AN798" s="214"/>
      <c r="AO798" s="214"/>
      <c r="AP798" s="214"/>
      <c r="AQ798" s="214"/>
      <c r="AR798" s="214"/>
      <c r="AS798" s="214"/>
      <c r="AT798" s="214"/>
      <c r="AU798" s="214"/>
      <c r="AV798" s="214"/>
      <c r="AW798" s="214"/>
      <c r="AX798" s="214"/>
      <c r="AY798" s="214"/>
      <c r="AZ798" s="214"/>
      <c r="BA798" s="214"/>
      <c r="BB798" s="214"/>
      <c r="BC798" s="214"/>
      <c r="BD798" s="214"/>
      <c r="BE798" s="214"/>
      <c r="BF798" s="214"/>
      <c r="BG798" s="214"/>
      <c r="BH798" s="214"/>
      <c r="BI798" s="214"/>
      <c r="BJ798" s="214"/>
      <c r="BK798" s="214"/>
      <c r="BL798" s="214"/>
      <c r="BM798" s="215">
        <v>1</v>
      </c>
    </row>
    <row r="799" spans="1:65">
      <c r="A799" s="30"/>
      <c r="B799" s="19">
        <v>1</v>
      </c>
      <c r="C799" s="9">
        <v>2</v>
      </c>
      <c r="D799" s="216">
        <v>11.67</v>
      </c>
      <c r="E799" s="213"/>
      <c r="F799" s="214"/>
      <c r="G799" s="214"/>
      <c r="H799" s="214"/>
      <c r="I799" s="214"/>
      <c r="J799" s="214"/>
      <c r="K799" s="214"/>
      <c r="L799" s="214"/>
      <c r="M799" s="214"/>
      <c r="N799" s="214"/>
      <c r="O799" s="214"/>
      <c r="P799" s="214"/>
      <c r="Q799" s="214"/>
      <c r="R799" s="214"/>
      <c r="S799" s="214"/>
      <c r="T799" s="214"/>
      <c r="U799" s="214"/>
      <c r="V799" s="214"/>
      <c r="W799" s="214"/>
      <c r="X799" s="214"/>
      <c r="Y799" s="214"/>
      <c r="Z799" s="214"/>
      <c r="AA799" s="214"/>
      <c r="AB799" s="214"/>
      <c r="AC799" s="214"/>
      <c r="AD799" s="214"/>
      <c r="AE799" s="214"/>
      <c r="AF799" s="214"/>
      <c r="AG799" s="214"/>
      <c r="AH799" s="214"/>
      <c r="AI799" s="214"/>
      <c r="AJ799" s="214"/>
      <c r="AK799" s="214"/>
      <c r="AL799" s="214"/>
      <c r="AM799" s="214"/>
      <c r="AN799" s="214"/>
      <c r="AO799" s="214"/>
      <c r="AP799" s="214"/>
      <c r="AQ799" s="214"/>
      <c r="AR799" s="214"/>
      <c r="AS799" s="214"/>
      <c r="AT799" s="214"/>
      <c r="AU799" s="214"/>
      <c r="AV799" s="214"/>
      <c r="AW799" s="214"/>
      <c r="AX799" s="214"/>
      <c r="AY799" s="214"/>
      <c r="AZ799" s="214"/>
      <c r="BA799" s="214"/>
      <c r="BB799" s="214"/>
      <c r="BC799" s="214"/>
      <c r="BD799" s="214"/>
      <c r="BE799" s="214"/>
      <c r="BF799" s="214"/>
      <c r="BG799" s="214"/>
      <c r="BH799" s="214"/>
      <c r="BI799" s="214"/>
      <c r="BJ799" s="214"/>
      <c r="BK799" s="214"/>
      <c r="BL799" s="214"/>
      <c r="BM799" s="215">
        <v>18</v>
      </c>
    </row>
    <row r="800" spans="1:65">
      <c r="A800" s="30"/>
      <c r="B800" s="19">
        <v>1</v>
      </c>
      <c r="C800" s="9">
        <v>3</v>
      </c>
      <c r="D800" s="216">
        <v>12.12</v>
      </c>
      <c r="E800" s="213"/>
      <c r="F800" s="214"/>
      <c r="G800" s="214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4"/>
      <c r="T800" s="214"/>
      <c r="U800" s="214"/>
      <c r="V800" s="214"/>
      <c r="W800" s="214"/>
      <c r="X800" s="214"/>
      <c r="Y800" s="214"/>
      <c r="Z800" s="214"/>
      <c r="AA800" s="214"/>
      <c r="AB800" s="214"/>
      <c r="AC800" s="214"/>
      <c r="AD800" s="214"/>
      <c r="AE800" s="214"/>
      <c r="AF800" s="214"/>
      <c r="AG800" s="214"/>
      <c r="AH800" s="214"/>
      <c r="AI800" s="214"/>
      <c r="AJ800" s="214"/>
      <c r="AK800" s="214"/>
      <c r="AL800" s="214"/>
      <c r="AM800" s="214"/>
      <c r="AN800" s="214"/>
      <c r="AO800" s="214"/>
      <c r="AP800" s="214"/>
      <c r="AQ800" s="214"/>
      <c r="AR800" s="214"/>
      <c r="AS800" s="214"/>
      <c r="AT800" s="214"/>
      <c r="AU800" s="214"/>
      <c r="AV800" s="214"/>
      <c r="AW800" s="214"/>
      <c r="AX800" s="214"/>
      <c r="AY800" s="214"/>
      <c r="AZ800" s="214"/>
      <c r="BA800" s="214"/>
      <c r="BB800" s="214"/>
      <c r="BC800" s="214"/>
      <c r="BD800" s="214"/>
      <c r="BE800" s="214"/>
      <c r="BF800" s="214"/>
      <c r="BG800" s="214"/>
      <c r="BH800" s="214"/>
      <c r="BI800" s="214"/>
      <c r="BJ800" s="214"/>
      <c r="BK800" s="214"/>
      <c r="BL800" s="214"/>
      <c r="BM800" s="215">
        <v>16</v>
      </c>
    </row>
    <row r="801" spans="1:65">
      <c r="A801" s="30"/>
      <c r="B801" s="19">
        <v>1</v>
      </c>
      <c r="C801" s="9">
        <v>4</v>
      </c>
      <c r="D801" s="216">
        <v>11.63</v>
      </c>
      <c r="E801" s="213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4"/>
      <c r="T801" s="214"/>
      <c r="U801" s="214"/>
      <c r="V801" s="214"/>
      <c r="W801" s="214"/>
      <c r="X801" s="214"/>
      <c r="Y801" s="214"/>
      <c r="Z801" s="214"/>
      <c r="AA801" s="214"/>
      <c r="AB801" s="214"/>
      <c r="AC801" s="214"/>
      <c r="AD801" s="214"/>
      <c r="AE801" s="214"/>
      <c r="AF801" s="214"/>
      <c r="AG801" s="214"/>
      <c r="AH801" s="214"/>
      <c r="AI801" s="214"/>
      <c r="AJ801" s="214"/>
      <c r="AK801" s="214"/>
      <c r="AL801" s="214"/>
      <c r="AM801" s="214"/>
      <c r="AN801" s="214"/>
      <c r="AO801" s="214"/>
      <c r="AP801" s="214"/>
      <c r="AQ801" s="214"/>
      <c r="AR801" s="214"/>
      <c r="AS801" s="214"/>
      <c r="AT801" s="214"/>
      <c r="AU801" s="214"/>
      <c r="AV801" s="214"/>
      <c r="AW801" s="214"/>
      <c r="AX801" s="214"/>
      <c r="AY801" s="214"/>
      <c r="AZ801" s="214"/>
      <c r="BA801" s="214"/>
      <c r="BB801" s="214"/>
      <c r="BC801" s="214"/>
      <c r="BD801" s="214"/>
      <c r="BE801" s="214"/>
      <c r="BF801" s="214"/>
      <c r="BG801" s="214"/>
      <c r="BH801" s="214"/>
      <c r="BI801" s="214"/>
      <c r="BJ801" s="214"/>
      <c r="BK801" s="214"/>
      <c r="BL801" s="214"/>
      <c r="BM801" s="215">
        <v>11.921666666666701</v>
      </c>
    </row>
    <row r="802" spans="1:65">
      <c r="A802" s="30"/>
      <c r="B802" s="19">
        <v>1</v>
      </c>
      <c r="C802" s="9">
        <v>5</v>
      </c>
      <c r="D802" s="216">
        <v>12.03</v>
      </c>
      <c r="E802" s="213"/>
      <c r="F802" s="214"/>
      <c r="G802" s="214"/>
      <c r="H802" s="214"/>
      <c r="I802" s="214"/>
      <c r="J802" s="214"/>
      <c r="K802" s="214"/>
      <c r="L802" s="214"/>
      <c r="M802" s="214"/>
      <c r="N802" s="214"/>
      <c r="O802" s="214"/>
      <c r="P802" s="214"/>
      <c r="Q802" s="214"/>
      <c r="R802" s="214"/>
      <c r="S802" s="214"/>
      <c r="T802" s="214"/>
      <c r="U802" s="214"/>
      <c r="V802" s="214"/>
      <c r="W802" s="214"/>
      <c r="X802" s="214"/>
      <c r="Y802" s="214"/>
      <c r="Z802" s="214"/>
      <c r="AA802" s="214"/>
      <c r="AB802" s="214"/>
      <c r="AC802" s="214"/>
      <c r="AD802" s="214"/>
      <c r="AE802" s="214"/>
      <c r="AF802" s="214"/>
      <c r="AG802" s="214"/>
      <c r="AH802" s="214"/>
      <c r="AI802" s="214"/>
      <c r="AJ802" s="214"/>
      <c r="AK802" s="214"/>
      <c r="AL802" s="214"/>
      <c r="AM802" s="214"/>
      <c r="AN802" s="214"/>
      <c r="AO802" s="214"/>
      <c r="AP802" s="214"/>
      <c r="AQ802" s="214"/>
      <c r="AR802" s="214"/>
      <c r="AS802" s="214"/>
      <c r="AT802" s="214"/>
      <c r="AU802" s="214"/>
      <c r="AV802" s="214"/>
      <c r="AW802" s="214"/>
      <c r="AX802" s="214"/>
      <c r="AY802" s="214"/>
      <c r="AZ802" s="214"/>
      <c r="BA802" s="214"/>
      <c r="BB802" s="214"/>
      <c r="BC802" s="214"/>
      <c r="BD802" s="214"/>
      <c r="BE802" s="214"/>
      <c r="BF802" s="214"/>
      <c r="BG802" s="214"/>
      <c r="BH802" s="214"/>
      <c r="BI802" s="214"/>
      <c r="BJ802" s="214"/>
      <c r="BK802" s="214"/>
      <c r="BL802" s="214"/>
      <c r="BM802" s="215">
        <v>42</v>
      </c>
    </row>
    <row r="803" spans="1:65">
      <c r="A803" s="30"/>
      <c r="B803" s="19">
        <v>1</v>
      </c>
      <c r="C803" s="9">
        <v>6</v>
      </c>
      <c r="D803" s="216">
        <v>12.06</v>
      </c>
      <c r="E803" s="213"/>
      <c r="F803" s="214"/>
      <c r="G803" s="214"/>
      <c r="H803" s="214"/>
      <c r="I803" s="214"/>
      <c r="J803" s="214"/>
      <c r="K803" s="214"/>
      <c r="L803" s="214"/>
      <c r="M803" s="214"/>
      <c r="N803" s="214"/>
      <c r="O803" s="214"/>
      <c r="P803" s="214"/>
      <c r="Q803" s="214"/>
      <c r="R803" s="214"/>
      <c r="S803" s="214"/>
      <c r="T803" s="214"/>
      <c r="U803" s="214"/>
      <c r="V803" s="214"/>
      <c r="W803" s="214"/>
      <c r="X803" s="214"/>
      <c r="Y803" s="214"/>
      <c r="Z803" s="214"/>
      <c r="AA803" s="214"/>
      <c r="AB803" s="214"/>
      <c r="AC803" s="214"/>
      <c r="AD803" s="214"/>
      <c r="AE803" s="214"/>
      <c r="AF803" s="214"/>
      <c r="AG803" s="214"/>
      <c r="AH803" s="214"/>
      <c r="AI803" s="214"/>
      <c r="AJ803" s="214"/>
      <c r="AK803" s="214"/>
      <c r="AL803" s="214"/>
      <c r="AM803" s="214"/>
      <c r="AN803" s="214"/>
      <c r="AO803" s="214"/>
      <c r="AP803" s="214"/>
      <c r="AQ803" s="214"/>
      <c r="AR803" s="214"/>
      <c r="AS803" s="214"/>
      <c r="AT803" s="214"/>
      <c r="AU803" s="214"/>
      <c r="AV803" s="214"/>
      <c r="AW803" s="214"/>
      <c r="AX803" s="214"/>
      <c r="AY803" s="214"/>
      <c r="AZ803" s="214"/>
      <c r="BA803" s="214"/>
      <c r="BB803" s="214"/>
      <c r="BC803" s="214"/>
      <c r="BD803" s="214"/>
      <c r="BE803" s="214"/>
      <c r="BF803" s="214"/>
      <c r="BG803" s="214"/>
      <c r="BH803" s="214"/>
      <c r="BI803" s="214"/>
      <c r="BJ803" s="214"/>
      <c r="BK803" s="214"/>
      <c r="BL803" s="214"/>
      <c r="BM803" s="217"/>
    </row>
    <row r="804" spans="1:65">
      <c r="A804" s="30"/>
      <c r="B804" s="20" t="s">
        <v>172</v>
      </c>
      <c r="C804" s="12"/>
      <c r="D804" s="218">
        <v>11.921666666666667</v>
      </c>
      <c r="E804" s="213"/>
      <c r="F804" s="214"/>
      <c r="G804" s="214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4"/>
      <c r="T804" s="214"/>
      <c r="U804" s="214"/>
      <c r="V804" s="214"/>
      <c r="W804" s="214"/>
      <c r="X804" s="214"/>
      <c r="Y804" s="214"/>
      <c r="Z804" s="214"/>
      <c r="AA804" s="214"/>
      <c r="AB804" s="214"/>
      <c r="AC804" s="214"/>
      <c r="AD804" s="214"/>
      <c r="AE804" s="214"/>
      <c r="AF804" s="214"/>
      <c r="AG804" s="214"/>
      <c r="AH804" s="214"/>
      <c r="AI804" s="214"/>
      <c r="AJ804" s="214"/>
      <c r="AK804" s="214"/>
      <c r="AL804" s="214"/>
      <c r="AM804" s="214"/>
      <c r="AN804" s="214"/>
      <c r="AO804" s="214"/>
      <c r="AP804" s="214"/>
      <c r="AQ804" s="214"/>
      <c r="AR804" s="214"/>
      <c r="AS804" s="214"/>
      <c r="AT804" s="214"/>
      <c r="AU804" s="214"/>
      <c r="AV804" s="214"/>
      <c r="AW804" s="214"/>
      <c r="AX804" s="214"/>
      <c r="AY804" s="214"/>
      <c r="AZ804" s="214"/>
      <c r="BA804" s="214"/>
      <c r="BB804" s="214"/>
      <c r="BC804" s="214"/>
      <c r="BD804" s="214"/>
      <c r="BE804" s="214"/>
      <c r="BF804" s="214"/>
      <c r="BG804" s="214"/>
      <c r="BH804" s="214"/>
      <c r="BI804" s="214"/>
      <c r="BJ804" s="214"/>
      <c r="BK804" s="214"/>
      <c r="BL804" s="214"/>
      <c r="BM804" s="217"/>
    </row>
    <row r="805" spans="1:65">
      <c r="A805" s="30"/>
      <c r="B805" s="3" t="s">
        <v>173</v>
      </c>
      <c r="C805" s="29"/>
      <c r="D805" s="216">
        <v>12.024999999999999</v>
      </c>
      <c r="E805" s="213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4"/>
      <c r="T805" s="214"/>
      <c r="U805" s="214"/>
      <c r="V805" s="214"/>
      <c r="W805" s="214"/>
      <c r="X805" s="214"/>
      <c r="Y805" s="214"/>
      <c r="Z805" s="214"/>
      <c r="AA805" s="214"/>
      <c r="AB805" s="214"/>
      <c r="AC805" s="214"/>
      <c r="AD805" s="214"/>
      <c r="AE805" s="214"/>
      <c r="AF805" s="214"/>
      <c r="AG805" s="214"/>
      <c r="AH805" s="214"/>
      <c r="AI805" s="214"/>
      <c r="AJ805" s="214"/>
      <c r="AK805" s="214"/>
      <c r="AL805" s="214"/>
      <c r="AM805" s="214"/>
      <c r="AN805" s="214"/>
      <c r="AO805" s="214"/>
      <c r="AP805" s="214"/>
      <c r="AQ805" s="214"/>
      <c r="AR805" s="214"/>
      <c r="AS805" s="214"/>
      <c r="AT805" s="214"/>
      <c r="AU805" s="214"/>
      <c r="AV805" s="214"/>
      <c r="AW805" s="214"/>
      <c r="AX805" s="214"/>
      <c r="AY805" s="214"/>
      <c r="AZ805" s="214"/>
      <c r="BA805" s="214"/>
      <c r="BB805" s="214"/>
      <c r="BC805" s="214"/>
      <c r="BD805" s="214"/>
      <c r="BE805" s="214"/>
      <c r="BF805" s="214"/>
      <c r="BG805" s="214"/>
      <c r="BH805" s="214"/>
      <c r="BI805" s="214"/>
      <c r="BJ805" s="214"/>
      <c r="BK805" s="214"/>
      <c r="BL805" s="214"/>
      <c r="BM805" s="217"/>
    </row>
    <row r="806" spans="1:65">
      <c r="A806" s="30"/>
      <c r="B806" s="3" t="s">
        <v>174</v>
      </c>
      <c r="C806" s="29"/>
      <c r="D806" s="216">
        <v>0.21367420683523433</v>
      </c>
      <c r="E806" s="213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4"/>
      <c r="T806" s="214"/>
      <c r="U806" s="214"/>
      <c r="V806" s="214"/>
      <c r="W806" s="214"/>
      <c r="X806" s="214"/>
      <c r="Y806" s="214"/>
      <c r="Z806" s="214"/>
      <c r="AA806" s="214"/>
      <c r="AB806" s="214"/>
      <c r="AC806" s="214"/>
      <c r="AD806" s="214"/>
      <c r="AE806" s="214"/>
      <c r="AF806" s="214"/>
      <c r="AG806" s="214"/>
      <c r="AH806" s="214"/>
      <c r="AI806" s="214"/>
      <c r="AJ806" s="214"/>
      <c r="AK806" s="214"/>
      <c r="AL806" s="214"/>
      <c r="AM806" s="214"/>
      <c r="AN806" s="214"/>
      <c r="AO806" s="214"/>
      <c r="AP806" s="214"/>
      <c r="AQ806" s="214"/>
      <c r="AR806" s="214"/>
      <c r="AS806" s="214"/>
      <c r="AT806" s="214"/>
      <c r="AU806" s="214"/>
      <c r="AV806" s="214"/>
      <c r="AW806" s="214"/>
      <c r="AX806" s="214"/>
      <c r="AY806" s="214"/>
      <c r="AZ806" s="214"/>
      <c r="BA806" s="214"/>
      <c r="BB806" s="214"/>
      <c r="BC806" s="214"/>
      <c r="BD806" s="214"/>
      <c r="BE806" s="214"/>
      <c r="BF806" s="214"/>
      <c r="BG806" s="214"/>
      <c r="BH806" s="214"/>
      <c r="BI806" s="214"/>
      <c r="BJ806" s="214"/>
      <c r="BK806" s="214"/>
      <c r="BL806" s="214"/>
      <c r="BM806" s="217"/>
    </row>
    <row r="807" spans="1:65">
      <c r="A807" s="30"/>
      <c r="B807" s="3" t="s">
        <v>83</v>
      </c>
      <c r="C807" s="29"/>
      <c r="D807" s="13">
        <v>1.7923182455073478E-2</v>
      </c>
      <c r="E807" s="14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30"/>
      <c r="B808" s="3" t="s">
        <v>175</v>
      </c>
      <c r="C808" s="29"/>
      <c r="D808" s="13">
        <v>-2.886579864025407E-15</v>
      </c>
      <c r="E808" s="14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30"/>
      <c r="B809" s="46" t="s">
        <v>176</v>
      </c>
      <c r="C809" s="47"/>
      <c r="D809" s="45" t="s">
        <v>169</v>
      </c>
      <c r="E809" s="14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1"/>
      <c r="C810" s="20"/>
      <c r="D810" s="20"/>
      <c r="BM810" s="54"/>
    </row>
    <row r="811" spans="1:65" ht="15">
      <c r="B811" s="8" t="s">
        <v>364</v>
      </c>
      <c r="BM811" s="28" t="s">
        <v>177</v>
      </c>
    </row>
    <row r="812" spans="1:65" ht="15">
      <c r="A812" s="25" t="s">
        <v>44</v>
      </c>
      <c r="B812" s="18" t="s">
        <v>101</v>
      </c>
      <c r="C812" s="15" t="s">
        <v>102</v>
      </c>
      <c r="D812" s="16" t="s">
        <v>152</v>
      </c>
      <c r="E812" s="14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153</v>
      </c>
      <c r="C813" s="9" t="s">
        <v>153</v>
      </c>
      <c r="D813" s="146" t="s">
        <v>155</v>
      </c>
      <c r="E813" s="14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197</v>
      </c>
      <c r="E814" s="14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0</v>
      </c>
    </row>
    <row r="815" spans="1:65">
      <c r="A815" s="30"/>
      <c r="B815" s="19"/>
      <c r="C815" s="9"/>
      <c r="D815" s="26" t="s">
        <v>198</v>
      </c>
      <c r="E815" s="14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</v>
      </c>
    </row>
    <row r="816" spans="1:65">
      <c r="A816" s="30"/>
      <c r="B816" s="18">
        <v>1</v>
      </c>
      <c r="C816" s="14">
        <v>1</v>
      </c>
      <c r="D816" s="200">
        <v>2717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05">
        <v>1</v>
      </c>
    </row>
    <row r="817" spans="1:65">
      <c r="A817" s="30"/>
      <c r="B817" s="19">
        <v>1</v>
      </c>
      <c r="C817" s="9">
        <v>2</v>
      </c>
      <c r="D817" s="206">
        <v>2697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>
        <v>20</v>
      </c>
    </row>
    <row r="818" spans="1:65">
      <c r="A818" s="30"/>
      <c r="B818" s="19">
        <v>1</v>
      </c>
      <c r="C818" s="9">
        <v>3</v>
      </c>
      <c r="D818" s="206">
        <v>2748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>
        <v>16</v>
      </c>
    </row>
    <row r="819" spans="1:65">
      <c r="A819" s="30"/>
      <c r="B819" s="19">
        <v>1</v>
      </c>
      <c r="C819" s="9">
        <v>4</v>
      </c>
      <c r="D819" s="206">
        <v>2695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>
        <v>2725.8333333333298</v>
      </c>
    </row>
    <row r="820" spans="1:65">
      <c r="A820" s="30"/>
      <c r="B820" s="19">
        <v>1</v>
      </c>
      <c r="C820" s="9">
        <v>5</v>
      </c>
      <c r="D820" s="206">
        <v>2725</v>
      </c>
      <c r="E820" s="203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05">
        <v>43</v>
      </c>
    </row>
    <row r="821" spans="1:65">
      <c r="A821" s="30"/>
      <c r="B821" s="19">
        <v>1</v>
      </c>
      <c r="C821" s="9">
        <v>6</v>
      </c>
      <c r="D821" s="206">
        <v>2773</v>
      </c>
      <c r="E821" s="203"/>
      <c r="F821" s="204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4"/>
      <c r="AT821" s="204"/>
      <c r="AU821" s="204"/>
      <c r="AV821" s="204"/>
      <c r="AW821" s="204"/>
      <c r="AX821" s="204"/>
      <c r="AY821" s="204"/>
      <c r="AZ821" s="204"/>
      <c r="BA821" s="204"/>
      <c r="BB821" s="204"/>
      <c r="BC821" s="204"/>
      <c r="BD821" s="204"/>
      <c r="BE821" s="204"/>
      <c r="BF821" s="204"/>
      <c r="BG821" s="204"/>
      <c r="BH821" s="204"/>
      <c r="BI821" s="204"/>
      <c r="BJ821" s="204"/>
      <c r="BK821" s="204"/>
      <c r="BL821" s="204"/>
      <c r="BM821" s="208"/>
    </row>
    <row r="822" spans="1:65">
      <c r="A822" s="30"/>
      <c r="B822" s="20" t="s">
        <v>172</v>
      </c>
      <c r="C822" s="12"/>
      <c r="D822" s="209">
        <v>2725.8333333333335</v>
      </c>
      <c r="E822" s="203"/>
      <c r="F822" s="204"/>
      <c r="G822" s="204"/>
      <c r="H822" s="204"/>
      <c r="I822" s="204"/>
      <c r="J822" s="204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  <c r="AB822" s="204"/>
      <c r="AC822" s="204"/>
      <c r="AD822" s="204"/>
      <c r="AE822" s="204"/>
      <c r="AF822" s="204"/>
      <c r="AG822" s="204"/>
      <c r="AH822" s="204"/>
      <c r="AI822" s="204"/>
      <c r="AJ822" s="204"/>
      <c r="AK822" s="204"/>
      <c r="AL822" s="204"/>
      <c r="AM822" s="204"/>
      <c r="AN822" s="204"/>
      <c r="AO822" s="204"/>
      <c r="AP822" s="204"/>
      <c r="AQ822" s="204"/>
      <c r="AR822" s="204"/>
      <c r="AS822" s="204"/>
      <c r="AT822" s="204"/>
      <c r="AU822" s="204"/>
      <c r="AV822" s="204"/>
      <c r="AW822" s="204"/>
      <c r="AX822" s="204"/>
      <c r="AY822" s="204"/>
      <c r="AZ822" s="204"/>
      <c r="BA822" s="204"/>
      <c r="BB822" s="204"/>
      <c r="BC822" s="204"/>
      <c r="BD822" s="204"/>
      <c r="BE822" s="204"/>
      <c r="BF822" s="204"/>
      <c r="BG822" s="204"/>
      <c r="BH822" s="204"/>
      <c r="BI822" s="204"/>
      <c r="BJ822" s="204"/>
      <c r="BK822" s="204"/>
      <c r="BL822" s="204"/>
      <c r="BM822" s="208"/>
    </row>
    <row r="823" spans="1:65">
      <c r="A823" s="30"/>
      <c r="B823" s="3" t="s">
        <v>173</v>
      </c>
      <c r="C823" s="29"/>
      <c r="D823" s="206">
        <v>2721</v>
      </c>
      <c r="E823" s="203"/>
      <c r="F823" s="204"/>
      <c r="G823" s="204"/>
      <c r="H823" s="204"/>
      <c r="I823" s="204"/>
      <c r="J823" s="204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  <c r="AB823" s="204"/>
      <c r="AC823" s="204"/>
      <c r="AD823" s="204"/>
      <c r="AE823" s="204"/>
      <c r="AF823" s="204"/>
      <c r="AG823" s="204"/>
      <c r="AH823" s="204"/>
      <c r="AI823" s="204"/>
      <c r="AJ823" s="204"/>
      <c r="AK823" s="204"/>
      <c r="AL823" s="204"/>
      <c r="AM823" s="204"/>
      <c r="AN823" s="204"/>
      <c r="AO823" s="204"/>
      <c r="AP823" s="204"/>
      <c r="AQ823" s="204"/>
      <c r="AR823" s="204"/>
      <c r="AS823" s="204"/>
      <c r="AT823" s="204"/>
      <c r="AU823" s="204"/>
      <c r="AV823" s="204"/>
      <c r="AW823" s="204"/>
      <c r="AX823" s="204"/>
      <c r="AY823" s="204"/>
      <c r="AZ823" s="204"/>
      <c r="BA823" s="204"/>
      <c r="BB823" s="204"/>
      <c r="BC823" s="204"/>
      <c r="BD823" s="204"/>
      <c r="BE823" s="204"/>
      <c r="BF823" s="204"/>
      <c r="BG823" s="204"/>
      <c r="BH823" s="204"/>
      <c r="BI823" s="204"/>
      <c r="BJ823" s="204"/>
      <c r="BK823" s="204"/>
      <c r="BL823" s="204"/>
      <c r="BM823" s="208"/>
    </row>
    <row r="824" spans="1:65">
      <c r="A824" s="30"/>
      <c r="B824" s="3" t="s">
        <v>174</v>
      </c>
      <c r="C824" s="29"/>
      <c r="D824" s="206">
        <v>30.255027130489683</v>
      </c>
      <c r="E824" s="203"/>
      <c r="F824" s="204"/>
      <c r="G824" s="204"/>
      <c r="H824" s="204"/>
      <c r="I824" s="204"/>
      <c r="J824" s="204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4"/>
      <c r="AT824" s="204"/>
      <c r="AU824" s="204"/>
      <c r="AV824" s="204"/>
      <c r="AW824" s="204"/>
      <c r="AX824" s="204"/>
      <c r="AY824" s="204"/>
      <c r="AZ824" s="204"/>
      <c r="BA824" s="204"/>
      <c r="BB824" s="204"/>
      <c r="BC824" s="204"/>
      <c r="BD824" s="204"/>
      <c r="BE824" s="204"/>
      <c r="BF824" s="204"/>
      <c r="BG824" s="204"/>
      <c r="BH824" s="204"/>
      <c r="BI824" s="204"/>
      <c r="BJ824" s="204"/>
      <c r="BK824" s="204"/>
      <c r="BL824" s="204"/>
      <c r="BM824" s="208"/>
    </row>
    <row r="825" spans="1:65">
      <c r="A825" s="30"/>
      <c r="B825" s="3" t="s">
        <v>83</v>
      </c>
      <c r="C825" s="29"/>
      <c r="D825" s="13">
        <v>1.1099367947596337E-2</v>
      </c>
      <c r="E825" s="14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30"/>
      <c r="B826" s="3" t="s">
        <v>175</v>
      </c>
      <c r="C826" s="29"/>
      <c r="D826" s="13">
        <v>1.3322676295501878E-15</v>
      </c>
      <c r="E826" s="14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30"/>
      <c r="B827" s="46" t="s">
        <v>176</v>
      </c>
      <c r="C827" s="47"/>
      <c r="D827" s="45" t="s">
        <v>169</v>
      </c>
      <c r="E827" s="14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1"/>
      <c r="C828" s="20"/>
      <c r="D828" s="20"/>
      <c r="BM828" s="54"/>
    </row>
    <row r="829" spans="1:65" ht="15">
      <c r="B829" s="8" t="s">
        <v>365</v>
      </c>
      <c r="BM829" s="28" t="s">
        <v>177</v>
      </c>
    </row>
    <row r="830" spans="1:65" ht="15">
      <c r="A830" s="25" t="s">
        <v>45</v>
      </c>
      <c r="B830" s="18" t="s">
        <v>101</v>
      </c>
      <c r="C830" s="15" t="s">
        <v>102</v>
      </c>
      <c r="D830" s="16" t="s">
        <v>152</v>
      </c>
      <c r="E830" s="14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153</v>
      </c>
      <c r="C831" s="9" t="s">
        <v>153</v>
      </c>
      <c r="D831" s="146" t="s">
        <v>155</v>
      </c>
      <c r="E831" s="14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197</v>
      </c>
      <c r="E832" s="14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 t="s">
        <v>198</v>
      </c>
      <c r="E833" s="14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12">
        <v>44.1</v>
      </c>
      <c r="E834" s="213"/>
      <c r="F834" s="214"/>
      <c r="G834" s="214"/>
      <c r="H834" s="214"/>
      <c r="I834" s="214"/>
      <c r="J834" s="214"/>
      <c r="K834" s="214"/>
      <c r="L834" s="214"/>
      <c r="M834" s="214"/>
      <c r="N834" s="214"/>
      <c r="O834" s="214"/>
      <c r="P834" s="214"/>
      <c r="Q834" s="214"/>
      <c r="R834" s="214"/>
      <c r="S834" s="214"/>
      <c r="T834" s="214"/>
      <c r="U834" s="214"/>
      <c r="V834" s="214"/>
      <c r="W834" s="214"/>
      <c r="X834" s="214"/>
      <c r="Y834" s="214"/>
      <c r="Z834" s="214"/>
      <c r="AA834" s="214"/>
      <c r="AB834" s="214"/>
      <c r="AC834" s="214"/>
      <c r="AD834" s="214"/>
      <c r="AE834" s="214"/>
      <c r="AF834" s="214"/>
      <c r="AG834" s="214"/>
      <c r="AH834" s="214"/>
      <c r="AI834" s="214"/>
      <c r="AJ834" s="214"/>
      <c r="AK834" s="214"/>
      <c r="AL834" s="214"/>
      <c r="AM834" s="214"/>
      <c r="AN834" s="214"/>
      <c r="AO834" s="214"/>
      <c r="AP834" s="214"/>
      <c r="AQ834" s="214"/>
      <c r="AR834" s="214"/>
      <c r="AS834" s="214"/>
      <c r="AT834" s="214"/>
      <c r="AU834" s="214"/>
      <c r="AV834" s="214"/>
      <c r="AW834" s="214"/>
      <c r="AX834" s="214"/>
      <c r="AY834" s="214"/>
      <c r="AZ834" s="214"/>
      <c r="BA834" s="214"/>
      <c r="BB834" s="214"/>
      <c r="BC834" s="214"/>
      <c r="BD834" s="214"/>
      <c r="BE834" s="214"/>
      <c r="BF834" s="214"/>
      <c r="BG834" s="214"/>
      <c r="BH834" s="214"/>
      <c r="BI834" s="214"/>
      <c r="BJ834" s="214"/>
      <c r="BK834" s="214"/>
      <c r="BL834" s="214"/>
      <c r="BM834" s="215">
        <v>1</v>
      </c>
    </row>
    <row r="835" spans="1:65">
      <c r="A835" s="30"/>
      <c r="B835" s="19">
        <v>1</v>
      </c>
      <c r="C835" s="9">
        <v>2</v>
      </c>
      <c r="D835" s="216">
        <v>42.8</v>
      </c>
      <c r="E835" s="213"/>
      <c r="F835" s="214"/>
      <c r="G835" s="214"/>
      <c r="H835" s="214"/>
      <c r="I835" s="214"/>
      <c r="J835" s="214"/>
      <c r="K835" s="214"/>
      <c r="L835" s="214"/>
      <c r="M835" s="214"/>
      <c r="N835" s="214"/>
      <c r="O835" s="214"/>
      <c r="P835" s="214"/>
      <c r="Q835" s="214"/>
      <c r="R835" s="214"/>
      <c r="S835" s="214"/>
      <c r="T835" s="214"/>
      <c r="U835" s="214"/>
      <c r="V835" s="214"/>
      <c r="W835" s="214"/>
      <c r="X835" s="214"/>
      <c r="Y835" s="214"/>
      <c r="Z835" s="214"/>
      <c r="AA835" s="214"/>
      <c r="AB835" s="214"/>
      <c r="AC835" s="214"/>
      <c r="AD835" s="214"/>
      <c r="AE835" s="214"/>
      <c r="AF835" s="214"/>
      <c r="AG835" s="214"/>
      <c r="AH835" s="214"/>
      <c r="AI835" s="214"/>
      <c r="AJ835" s="214"/>
      <c r="AK835" s="214"/>
      <c r="AL835" s="214"/>
      <c r="AM835" s="214"/>
      <c r="AN835" s="214"/>
      <c r="AO835" s="214"/>
      <c r="AP835" s="214"/>
      <c r="AQ835" s="214"/>
      <c r="AR835" s="214"/>
      <c r="AS835" s="214"/>
      <c r="AT835" s="214"/>
      <c r="AU835" s="214"/>
      <c r="AV835" s="214"/>
      <c r="AW835" s="214"/>
      <c r="AX835" s="214"/>
      <c r="AY835" s="214"/>
      <c r="AZ835" s="214"/>
      <c r="BA835" s="214"/>
      <c r="BB835" s="214"/>
      <c r="BC835" s="214"/>
      <c r="BD835" s="214"/>
      <c r="BE835" s="214"/>
      <c r="BF835" s="214"/>
      <c r="BG835" s="214"/>
      <c r="BH835" s="214"/>
      <c r="BI835" s="214"/>
      <c r="BJ835" s="214"/>
      <c r="BK835" s="214"/>
      <c r="BL835" s="214"/>
      <c r="BM835" s="215">
        <v>21</v>
      </c>
    </row>
    <row r="836" spans="1:65">
      <c r="A836" s="30"/>
      <c r="B836" s="19">
        <v>1</v>
      </c>
      <c r="C836" s="9">
        <v>3</v>
      </c>
      <c r="D836" s="216">
        <v>42.7</v>
      </c>
      <c r="E836" s="213"/>
      <c r="F836" s="214"/>
      <c r="G836" s="214"/>
      <c r="H836" s="214"/>
      <c r="I836" s="214"/>
      <c r="J836" s="214"/>
      <c r="K836" s="214"/>
      <c r="L836" s="214"/>
      <c r="M836" s="214"/>
      <c r="N836" s="214"/>
      <c r="O836" s="214"/>
      <c r="P836" s="214"/>
      <c r="Q836" s="214"/>
      <c r="R836" s="214"/>
      <c r="S836" s="214"/>
      <c r="T836" s="214"/>
      <c r="U836" s="214"/>
      <c r="V836" s="214"/>
      <c r="W836" s="214"/>
      <c r="X836" s="214"/>
      <c r="Y836" s="214"/>
      <c r="Z836" s="214"/>
      <c r="AA836" s="214"/>
      <c r="AB836" s="214"/>
      <c r="AC836" s="214"/>
      <c r="AD836" s="214"/>
      <c r="AE836" s="214"/>
      <c r="AF836" s="214"/>
      <c r="AG836" s="214"/>
      <c r="AH836" s="214"/>
      <c r="AI836" s="214"/>
      <c r="AJ836" s="214"/>
      <c r="AK836" s="214"/>
      <c r="AL836" s="214"/>
      <c r="AM836" s="214"/>
      <c r="AN836" s="214"/>
      <c r="AO836" s="214"/>
      <c r="AP836" s="214"/>
      <c r="AQ836" s="214"/>
      <c r="AR836" s="214"/>
      <c r="AS836" s="214"/>
      <c r="AT836" s="214"/>
      <c r="AU836" s="214"/>
      <c r="AV836" s="214"/>
      <c r="AW836" s="214"/>
      <c r="AX836" s="214"/>
      <c r="AY836" s="214"/>
      <c r="AZ836" s="214"/>
      <c r="BA836" s="214"/>
      <c r="BB836" s="214"/>
      <c r="BC836" s="214"/>
      <c r="BD836" s="214"/>
      <c r="BE836" s="214"/>
      <c r="BF836" s="214"/>
      <c r="BG836" s="214"/>
      <c r="BH836" s="214"/>
      <c r="BI836" s="214"/>
      <c r="BJ836" s="214"/>
      <c r="BK836" s="214"/>
      <c r="BL836" s="214"/>
      <c r="BM836" s="215">
        <v>16</v>
      </c>
    </row>
    <row r="837" spans="1:65">
      <c r="A837" s="30"/>
      <c r="B837" s="19">
        <v>1</v>
      </c>
      <c r="C837" s="9">
        <v>4</v>
      </c>
      <c r="D837" s="216">
        <v>42.3</v>
      </c>
      <c r="E837" s="213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4"/>
      <c r="T837" s="214"/>
      <c r="U837" s="214"/>
      <c r="V837" s="214"/>
      <c r="W837" s="214"/>
      <c r="X837" s="214"/>
      <c r="Y837" s="214"/>
      <c r="Z837" s="214"/>
      <c r="AA837" s="214"/>
      <c r="AB837" s="214"/>
      <c r="AC837" s="214"/>
      <c r="AD837" s="214"/>
      <c r="AE837" s="214"/>
      <c r="AF837" s="214"/>
      <c r="AG837" s="214"/>
      <c r="AH837" s="214"/>
      <c r="AI837" s="214"/>
      <c r="AJ837" s="214"/>
      <c r="AK837" s="214"/>
      <c r="AL837" s="214"/>
      <c r="AM837" s="214"/>
      <c r="AN837" s="214"/>
      <c r="AO837" s="214"/>
      <c r="AP837" s="214"/>
      <c r="AQ837" s="214"/>
      <c r="AR837" s="214"/>
      <c r="AS837" s="214"/>
      <c r="AT837" s="214"/>
      <c r="AU837" s="214"/>
      <c r="AV837" s="214"/>
      <c r="AW837" s="214"/>
      <c r="AX837" s="214"/>
      <c r="AY837" s="214"/>
      <c r="AZ837" s="214"/>
      <c r="BA837" s="214"/>
      <c r="BB837" s="214"/>
      <c r="BC837" s="214"/>
      <c r="BD837" s="214"/>
      <c r="BE837" s="214"/>
      <c r="BF837" s="214"/>
      <c r="BG837" s="214"/>
      <c r="BH837" s="214"/>
      <c r="BI837" s="214"/>
      <c r="BJ837" s="214"/>
      <c r="BK837" s="214"/>
      <c r="BL837" s="214"/>
      <c r="BM837" s="215">
        <v>43.4</v>
      </c>
    </row>
    <row r="838" spans="1:65">
      <c r="A838" s="30"/>
      <c r="B838" s="19">
        <v>1</v>
      </c>
      <c r="C838" s="9">
        <v>5</v>
      </c>
      <c r="D838" s="216">
        <v>44.3</v>
      </c>
      <c r="E838" s="213"/>
      <c r="F838" s="214"/>
      <c r="G838" s="214"/>
      <c r="H838" s="214"/>
      <c r="I838" s="214"/>
      <c r="J838" s="214"/>
      <c r="K838" s="214"/>
      <c r="L838" s="214"/>
      <c r="M838" s="214"/>
      <c r="N838" s="214"/>
      <c r="O838" s="214"/>
      <c r="P838" s="214"/>
      <c r="Q838" s="214"/>
      <c r="R838" s="214"/>
      <c r="S838" s="214"/>
      <c r="T838" s="214"/>
      <c r="U838" s="214"/>
      <c r="V838" s="214"/>
      <c r="W838" s="214"/>
      <c r="X838" s="214"/>
      <c r="Y838" s="214"/>
      <c r="Z838" s="214"/>
      <c r="AA838" s="214"/>
      <c r="AB838" s="214"/>
      <c r="AC838" s="214"/>
      <c r="AD838" s="214"/>
      <c r="AE838" s="214"/>
      <c r="AF838" s="214"/>
      <c r="AG838" s="214"/>
      <c r="AH838" s="214"/>
      <c r="AI838" s="214"/>
      <c r="AJ838" s="214"/>
      <c r="AK838" s="214"/>
      <c r="AL838" s="214"/>
      <c r="AM838" s="214"/>
      <c r="AN838" s="214"/>
      <c r="AO838" s="214"/>
      <c r="AP838" s="214"/>
      <c r="AQ838" s="214"/>
      <c r="AR838" s="214"/>
      <c r="AS838" s="214"/>
      <c r="AT838" s="214"/>
      <c r="AU838" s="214"/>
      <c r="AV838" s="214"/>
      <c r="AW838" s="214"/>
      <c r="AX838" s="214"/>
      <c r="AY838" s="214"/>
      <c r="AZ838" s="214"/>
      <c r="BA838" s="214"/>
      <c r="BB838" s="214"/>
      <c r="BC838" s="214"/>
      <c r="BD838" s="214"/>
      <c r="BE838" s="214"/>
      <c r="BF838" s="214"/>
      <c r="BG838" s="214"/>
      <c r="BH838" s="214"/>
      <c r="BI838" s="214"/>
      <c r="BJ838" s="214"/>
      <c r="BK838" s="214"/>
      <c r="BL838" s="214"/>
      <c r="BM838" s="215">
        <v>44</v>
      </c>
    </row>
    <row r="839" spans="1:65">
      <c r="A839" s="30"/>
      <c r="B839" s="19">
        <v>1</v>
      </c>
      <c r="C839" s="9">
        <v>6</v>
      </c>
      <c r="D839" s="216">
        <v>44.2</v>
      </c>
      <c r="E839" s="213"/>
      <c r="F839" s="214"/>
      <c r="G839" s="214"/>
      <c r="H839" s="214"/>
      <c r="I839" s="214"/>
      <c r="J839" s="214"/>
      <c r="K839" s="214"/>
      <c r="L839" s="214"/>
      <c r="M839" s="214"/>
      <c r="N839" s="214"/>
      <c r="O839" s="214"/>
      <c r="P839" s="214"/>
      <c r="Q839" s="214"/>
      <c r="R839" s="214"/>
      <c r="S839" s="214"/>
      <c r="T839" s="214"/>
      <c r="U839" s="214"/>
      <c r="V839" s="214"/>
      <c r="W839" s="214"/>
      <c r="X839" s="214"/>
      <c r="Y839" s="214"/>
      <c r="Z839" s="214"/>
      <c r="AA839" s="214"/>
      <c r="AB839" s="214"/>
      <c r="AC839" s="214"/>
      <c r="AD839" s="214"/>
      <c r="AE839" s="214"/>
      <c r="AF839" s="214"/>
      <c r="AG839" s="214"/>
      <c r="AH839" s="214"/>
      <c r="AI839" s="214"/>
      <c r="AJ839" s="214"/>
      <c r="AK839" s="214"/>
      <c r="AL839" s="214"/>
      <c r="AM839" s="214"/>
      <c r="AN839" s="214"/>
      <c r="AO839" s="214"/>
      <c r="AP839" s="214"/>
      <c r="AQ839" s="214"/>
      <c r="AR839" s="214"/>
      <c r="AS839" s="214"/>
      <c r="AT839" s="214"/>
      <c r="AU839" s="214"/>
      <c r="AV839" s="214"/>
      <c r="AW839" s="214"/>
      <c r="AX839" s="214"/>
      <c r="AY839" s="214"/>
      <c r="AZ839" s="214"/>
      <c r="BA839" s="214"/>
      <c r="BB839" s="214"/>
      <c r="BC839" s="214"/>
      <c r="BD839" s="214"/>
      <c r="BE839" s="214"/>
      <c r="BF839" s="214"/>
      <c r="BG839" s="214"/>
      <c r="BH839" s="214"/>
      <c r="BI839" s="214"/>
      <c r="BJ839" s="214"/>
      <c r="BK839" s="214"/>
      <c r="BL839" s="214"/>
      <c r="BM839" s="217"/>
    </row>
    <row r="840" spans="1:65">
      <c r="A840" s="30"/>
      <c r="B840" s="20" t="s">
        <v>172</v>
      </c>
      <c r="C840" s="12"/>
      <c r="D840" s="218">
        <v>43.400000000000006</v>
      </c>
      <c r="E840" s="213"/>
      <c r="F840" s="214"/>
      <c r="G840" s="214"/>
      <c r="H840" s="214"/>
      <c r="I840" s="214"/>
      <c r="J840" s="214"/>
      <c r="K840" s="214"/>
      <c r="L840" s="214"/>
      <c r="M840" s="214"/>
      <c r="N840" s="214"/>
      <c r="O840" s="214"/>
      <c r="P840" s="214"/>
      <c r="Q840" s="214"/>
      <c r="R840" s="214"/>
      <c r="S840" s="214"/>
      <c r="T840" s="214"/>
      <c r="U840" s="214"/>
      <c r="V840" s="214"/>
      <c r="W840" s="214"/>
      <c r="X840" s="214"/>
      <c r="Y840" s="214"/>
      <c r="Z840" s="214"/>
      <c r="AA840" s="214"/>
      <c r="AB840" s="214"/>
      <c r="AC840" s="214"/>
      <c r="AD840" s="214"/>
      <c r="AE840" s="214"/>
      <c r="AF840" s="214"/>
      <c r="AG840" s="214"/>
      <c r="AH840" s="214"/>
      <c r="AI840" s="214"/>
      <c r="AJ840" s="214"/>
      <c r="AK840" s="214"/>
      <c r="AL840" s="214"/>
      <c r="AM840" s="214"/>
      <c r="AN840" s="214"/>
      <c r="AO840" s="214"/>
      <c r="AP840" s="214"/>
      <c r="AQ840" s="214"/>
      <c r="AR840" s="214"/>
      <c r="AS840" s="214"/>
      <c r="AT840" s="214"/>
      <c r="AU840" s="214"/>
      <c r="AV840" s="214"/>
      <c r="AW840" s="214"/>
      <c r="AX840" s="214"/>
      <c r="AY840" s="214"/>
      <c r="AZ840" s="214"/>
      <c r="BA840" s="214"/>
      <c r="BB840" s="214"/>
      <c r="BC840" s="214"/>
      <c r="BD840" s="214"/>
      <c r="BE840" s="214"/>
      <c r="BF840" s="214"/>
      <c r="BG840" s="214"/>
      <c r="BH840" s="214"/>
      <c r="BI840" s="214"/>
      <c r="BJ840" s="214"/>
      <c r="BK840" s="214"/>
      <c r="BL840" s="214"/>
      <c r="BM840" s="217"/>
    </row>
    <row r="841" spans="1:65">
      <c r="A841" s="30"/>
      <c r="B841" s="3" t="s">
        <v>173</v>
      </c>
      <c r="C841" s="29"/>
      <c r="D841" s="216">
        <v>43.45</v>
      </c>
      <c r="E841" s="213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4"/>
      <c r="T841" s="214"/>
      <c r="U841" s="214"/>
      <c r="V841" s="214"/>
      <c r="W841" s="214"/>
      <c r="X841" s="214"/>
      <c r="Y841" s="214"/>
      <c r="Z841" s="214"/>
      <c r="AA841" s="214"/>
      <c r="AB841" s="214"/>
      <c r="AC841" s="214"/>
      <c r="AD841" s="214"/>
      <c r="AE841" s="214"/>
      <c r="AF841" s="214"/>
      <c r="AG841" s="214"/>
      <c r="AH841" s="214"/>
      <c r="AI841" s="214"/>
      <c r="AJ841" s="214"/>
      <c r="AK841" s="214"/>
      <c r="AL841" s="214"/>
      <c r="AM841" s="214"/>
      <c r="AN841" s="214"/>
      <c r="AO841" s="214"/>
      <c r="AP841" s="214"/>
      <c r="AQ841" s="214"/>
      <c r="AR841" s="214"/>
      <c r="AS841" s="214"/>
      <c r="AT841" s="214"/>
      <c r="AU841" s="214"/>
      <c r="AV841" s="214"/>
      <c r="AW841" s="214"/>
      <c r="AX841" s="214"/>
      <c r="AY841" s="214"/>
      <c r="AZ841" s="214"/>
      <c r="BA841" s="214"/>
      <c r="BB841" s="214"/>
      <c r="BC841" s="214"/>
      <c r="BD841" s="214"/>
      <c r="BE841" s="214"/>
      <c r="BF841" s="214"/>
      <c r="BG841" s="214"/>
      <c r="BH841" s="214"/>
      <c r="BI841" s="214"/>
      <c r="BJ841" s="214"/>
      <c r="BK841" s="214"/>
      <c r="BL841" s="214"/>
      <c r="BM841" s="217"/>
    </row>
    <row r="842" spans="1:65">
      <c r="A842" s="30"/>
      <c r="B842" s="3" t="s">
        <v>174</v>
      </c>
      <c r="C842" s="29"/>
      <c r="D842" s="216">
        <v>0.89442719099991663</v>
      </c>
      <c r="E842" s="213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4"/>
      <c r="T842" s="214"/>
      <c r="U842" s="214"/>
      <c r="V842" s="214"/>
      <c r="W842" s="214"/>
      <c r="X842" s="214"/>
      <c r="Y842" s="214"/>
      <c r="Z842" s="214"/>
      <c r="AA842" s="214"/>
      <c r="AB842" s="214"/>
      <c r="AC842" s="214"/>
      <c r="AD842" s="214"/>
      <c r="AE842" s="214"/>
      <c r="AF842" s="214"/>
      <c r="AG842" s="214"/>
      <c r="AH842" s="214"/>
      <c r="AI842" s="214"/>
      <c r="AJ842" s="214"/>
      <c r="AK842" s="214"/>
      <c r="AL842" s="214"/>
      <c r="AM842" s="214"/>
      <c r="AN842" s="214"/>
      <c r="AO842" s="214"/>
      <c r="AP842" s="214"/>
      <c r="AQ842" s="214"/>
      <c r="AR842" s="214"/>
      <c r="AS842" s="214"/>
      <c r="AT842" s="214"/>
      <c r="AU842" s="214"/>
      <c r="AV842" s="214"/>
      <c r="AW842" s="214"/>
      <c r="AX842" s="214"/>
      <c r="AY842" s="214"/>
      <c r="AZ842" s="214"/>
      <c r="BA842" s="214"/>
      <c r="BB842" s="214"/>
      <c r="BC842" s="214"/>
      <c r="BD842" s="214"/>
      <c r="BE842" s="214"/>
      <c r="BF842" s="214"/>
      <c r="BG842" s="214"/>
      <c r="BH842" s="214"/>
      <c r="BI842" s="214"/>
      <c r="BJ842" s="214"/>
      <c r="BK842" s="214"/>
      <c r="BL842" s="214"/>
      <c r="BM842" s="217"/>
    </row>
    <row r="843" spans="1:65">
      <c r="A843" s="30"/>
      <c r="B843" s="3" t="s">
        <v>83</v>
      </c>
      <c r="C843" s="29"/>
      <c r="D843" s="13">
        <v>2.060892145161098E-2</v>
      </c>
      <c r="E843" s="14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30"/>
      <c r="B844" s="3" t="s">
        <v>175</v>
      </c>
      <c r="C844" s="29"/>
      <c r="D844" s="13">
        <v>2.2204460492503131E-16</v>
      </c>
      <c r="E844" s="14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30"/>
      <c r="B845" s="46" t="s">
        <v>176</v>
      </c>
      <c r="C845" s="47"/>
      <c r="D845" s="45" t="s">
        <v>169</v>
      </c>
      <c r="E845" s="14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1"/>
      <c r="C846" s="20"/>
      <c r="D846" s="20"/>
      <c r="BM846" s="54"/>
    </row>
    <row r="847" spans="1:65">
      <c r="BM847" s="54"/>
    </row>
    <row r="848" spans="1:65">
      <c r="BM848" s="54"/>
    </row>
    <row r="849" spans="65:65">
      <c r="BM849" s="54"/>
    </row>
    <row r="850" spans="65:65">
      <c r="BM850" s="54"/>
    </row>
    <row r="851" spans="65:65">
      <c r="BM851" s="54"/>
    </row>
    <row r="852" spans="65:65">
      <c r="BM852" s="54"/>
    </row>
    <row r="853" spans="65:65">
      <c r="BM853" s="54"/>
    </row>
    <row r="854" spans="65:65">
      <c r="BM854" s="54"/>
    </row>
    <row r="855" spans="65:65">
      <c r="BM855" s="54"/>
    </row>
    <row r="856" spans="65:65">
      <c r="BM856" s="54"/>
    </row>
    <row r="857" spans="65:65">
      <c r="BM857" s="54"/>
    </row>
    <row r="858" spans="65:65">
      <c r="BM858" s="54"/>
    </row>
    <row r="859" spans="65:65">
      <c r="BM859" s="54"/>
    </row>
    <row r="860" spans="65:65">
      <c r="BM860" s="54"/>
    </row>
    <row r="861" spans="65:65">
      <c r="BM861" s="54"/>
    </row>
    <row r="862" spans="65:65">
      <c r="BM862" s="54"/>
    </row>
    <row r="863" spans="65:65">
      <c r="BM863" s="54"/>
    </row>
    <row r="864" spans="65:65">
      <c r="BM864" s="54"/>
    </row>
    <row r="865" spans="65:65">
      <c r="BM865" s="54"/>
    </row>
    <row r="866" spans="65:65">
      <c r="BM866" s="54"/>
    </row>
    <row r="867" spans="65:65">
      <c r="BM867" s="54"/>
    </row>
    <row r="868" spans="65:65">
      <c r="BM868" s="54"/>
    </row>
    <row r="869" spans="65:65">
      <c r="BM869" s="54"/>
    </row>
    <row r="870" spans="65:65">
      <c r="BM870" s="54"/>
    </row>
    <row r="871" spans="65:65">
      <c r="BM871" s="54"/>
    </row>
    <row r="872" spans="65:65">
      <c r="BM872" s="54"/>
    </row>
    <row r="873" spans="65:65">
      <c r="BM873" s="54"/>
    </row>
    <row r="874" spans="65:65">
      <c r="BM874" s="54"/>
    </row>
    <row r="875" spans="65:65">
      <c r="BM875" s="54"/>
    </row>
    <row r="876" spans="65:65">
      <c r="BM876" s="54"/>
    </row>
    <row r="877" spans="65:65">
      <c r="BM877" s="54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  <row r="894" spans="65:65">
      <c r="BM894" s="54"/>
    </row>
    <row r="895" spans="65:65">
      <c r="BM895" s="55"/>
    </row>
    <row r="896" spans="65:65">
      <c r="BM896" s="56"/>
    </row>
    <row r="897" spans="65:65">
      <c r="BM897" s="56"/>
    </row>
    <row r="898" spans="65:65">
      <c r="BM898" s="56"/>
    </row>
    <row r="899" spans="65:65">
      <c r="BM899" s="56"/>
    </row>
    <row r="900" spans="65:65">
      <c r="BM900" s="56"/>
    </row>
    <row r="901" spans="65:65">
      <c r="BM901" s="56"/>
    </row>
    <row r="902" spans="65:65">
      <c r="BM902" s="56"/>
    </row>
    <row r="903" spans="65:65">
      <c r="BM903" s="56"/>
    </row>
    <row r="904" spans="65:65">
      <c r="BM904" s="56"/>
    </row>
    <row r="905" spans="65:65">
      <c r="BM905" s="56"/>
    </row>
    <row r="906" spans="65:65">
      <c r="BM906" s="56"/>
    </row>
    <row r="907" spans="65:65">
      <c r="BM907" s="56"/>
    </row>
    <row r="908" spans="65:65">
      <c r="BM908" s="56"/>
    </row>
    <row r="909" spans="65:65">
      <c r="BM909" s="56"/>
    </row>
    <row r="910" spans="65:65">
      <c r="BM910" s="56"/>
    </row>
    <row r="911" spans="65:65">
      <c r="BM911" s="56"/>
    </row>
    <row r="912" spans="65:65">
      <c r="BM912" s="56"/>
    </row>
    <row r="913" spans="65:65">
      <c r="BM913" s="56"/>
    </row>
    <row r="914" spans="65:65">
      <c r="BM914" s="56"/>
    </row>
    <row r="915" spans="65:65">
      <c r="BM915" s="56"/>
    </row>
    <row r="916" spans="65:65">
      <c r="BM916" s="56"/>
    </row>
    <row r="917" spans="65:65">
      <c r="BM917" s="56"/>
    </row>
    <row r="918" spans="65:65">
      <c r="BM918" s="56"/>
    </row>
    <row r="919" spans="65:65">
      <c r="BM919" s="56"/>
    </row>
    <row r="920" spans="65:65">
      <c r="BM920" s="56"/>
    </row>
    <row r="921" spans="65:65">
      <c r="BM921" s="56"/>
    </row>
    <row r="922" spans="65:65">
      <c r="BM922" s="56"/>
    </row>
    <row r="923" spans="65:65">
      <c r="BM923" s="56"/>
    </row>
    <row r="924" spans="65:65">
      <c r="BM924" s="56"/>
    </row>
    <row r="925" spans="65:65">
      <c r="BM925" s="56"/>
    </row>
    <row r="926" spans="65:65">
      <c r="BM926" s="56"/>
    </row>
    <row r="927" spans="65:65">
      <c r="BM927" s="56"/>
    </row>
    <row r="928" spans="65:65">
      <c r="BM928" s="56"/>
    </row>
    <row r="929" spans="65:65">
      <c r="BM929" s="56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">
    <cfRule type="expression" dxfId="14" priority="14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">
    <cfRule type="expression" dxfId="13" priority="139" stopIfTrue="1">
      <formula>AND(ISBLANK(INDIRECT(Anlyt_LabRefLastCol)),ISBLANK(INDIRECT(Anlyt_LabRefThisCol)))</formula>
    </cfRule>
    <cfRule type="expression" dxfId="12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BB51-9AC7-482A-89B5-01C4845D3F82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366</v>
      </c>
      <c r="BM1" s="28" t="s">
        <v>177</v>
      </c>
    </row>
    <row r="2" spans="1:66" ht="15">
      <c r="A2" s="25" t="s">
        <v>100</v>
      </c>
      <c r="B2" s="18" t="s">
        <v>101</v>
      </c>
      <c r="C2" s="15" t="s">
        <v>102</v>
      </c>
      <c r="D2" s="16" t="s">
        <v>152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199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94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9">
        <v>0.06</v>
      </c>
      <c r="E6" s="210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20">
        <v>1</v>
      </c>
    </row>
    <row r="7" spans="1:66">
      <c r="A7" s="30"/>
      <c r="B7" s="19">
        <v>1</v>
      </c>
      <c r="C7" s="9">
        <v>2</v>
      </c>
      <c r="D7" s="24">
        <v>0.04</v>
      </c>
      <c r="E7" s="210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20">
        <v>41</v>
      </c>
    </row>
    <row r="8" spans="1:66">
      <c r="A8" s="30"/>
      <c r="B8" s="20" t="s">
        <v>172</v>
      </c>
      <c r="C8" s="12"/>
      <c r="D8" s="221">
        <v>0.05</v>
      </c>
      <c r="E8" s="210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20">
        <v>16</v>
      </c>
    </row>
    <row r="9" spans="1:66">
      <c r="A9" s="30"/>
      <c r="B9" s="3" t="s">
        <v>173</v>
      </c>
      <c r="C9" s="29"/>
      <c r="D9" s="24">
        <v>0.05</v>
      </c>
      <c r="E9" s="210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20">
        <v>0.05</v>
      </c>
      <c r="BN9" s="28"/>
    </row>
    <row r="10" spans="1:66">
      <c r="A10" s="30"/>
      <c r="B10" s="3" t="s">
        <v>174</v>
      </c>
      <c r="C10" s="29"/>
      <c r="D10" s="24">
        <v>1.4142135623730907E-2</v>
      </c>
      <c r="E10" s="210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20">
        <v>47</v>
      </c>
    </row>
    <row r="11" spans="1:66">
      <c r="A11" s="30"/>
      <c r="B11" s="3" t="s">
        <v>83</v>
      </c>
      <c r="C11" s="29"/>
      <c r="D11" s="13">
        <v>0.28284271247461812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3" t="s">
        <v>175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46" t="s">
        <v>176</v>
      </c>
      <c r="C13" s="47"/>
      <c r="D13" s="45" t="s">
        <v>169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B14" s="31"/>
      <c r="C14" s="20"/>
      <c r="D14" s="20"/>
      <c r="BM14" s="54"/>
    </row>
    <row r="15" spans="1:66" ht="15">
      <c r="B15" s="8" t="s">
        <v>367</v>
      </c>
      <c r="BM15" s="28" t="s">
        <v>177</v>
      </c>
    </row>
    <row r="16" spans="1:66" ht="15">
      <c r="A16" s="25" t="s">
        <v>58</v>
      </c>
      <c r="B16" s="18" t="s">
        <v>101</v>
      </c>
      <c r="C16" s="15" t="s">
        <v>102</v>
      </c>
      <c r="D16" s="16" t="s">
        <v>152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153</v>
      </c>
      <c r="C17" s="9" t="s">
        <v>153</v>
      </c>
      <c r="D17" s="146" t="s">
        <v>199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94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1.1399999999999999</v>
      </c>
      <c r="E20" s="14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1.1399999999999999</v>
      </c>
      <c r="E21" s="14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21</v>
      </c>
    </row>
    <row r="22" spans="1:65">
      <c r="A22" s="30"/>
      <c r="B22" s="20" t="s">
        <v>172</v>
      </c>
      <c r="C22" s="12"/>
      <c r="D22" s="23">
        <v>1.1399999999999999</v>
      </c>
      <c r="E22" s="14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173</v>
      </c>
      <c r="C23" s="29"/>
      <c r="D23" s="11">
        <v>1.1399999999999999</v>
      </c>
      <c r="E23" s="14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1.1399999999999999</v>
      </c>
    </row>
    <row r="24" spans="1:65">
      <c r="A24" s="30"/>
      <c r="B24" s="3" t="s">
        <v>174</v>
      </c>
      <c r="C24" s="29"/>
      <c r="D24" s="24">
        <v>0</v>
      </c>
      <c r="E24" s="14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47</v>
      </c>
    </row>
    <row r="25" spans="1:65">
      <c r="A25" s="30"/>
      <c r="B25" s="3" t="s">
        <v>83</v>
      </c>
      <c r="C25" s="29"/>
      <c r="D25" s="13">
        <v>0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4"/>
    </row>
    <row r="26" spans="1:65">
      <c r="A26" s="30"/>
      <c r="B26" s="3" t="s">
        <v>175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4"/>
    </row>
    <row r="27" spans="1:65">
      <c r="A27" s="30"/>
      <c r="B27" s="46" t="s">
        <v>176</v>
      </c>
      <c r="C27" s="47"/>
      <c r="D27" s="45" t="s">
        <v>169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4"/>
    </row>
    <row r="28" spans="1:65">
      <c r="B28" s="31"/>
      <c r="C28" s="20"/>
      <c r="D28" s="20"/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5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</sheetData>
  <dataConsolidate/>
  <conditionalFormatting sqref="B6:D7 B20:D21">
    <cfRule type="expression" dxfId="11" priority="6">
      <formula>AND($B6&lt;&gt;$B5,NOT(ISBLANK(INDIRECT(Anlyt_LabRefThisCol))))</formula>
    </cfRule>
  </conditionalFormatting>
  <conditionalFormatting sqref="C2:D13 C16:D27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6B3C-6E31-4F79-8F62-C4C7B2DDBC01}">
  <sheetPr codeName="Sheet16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368</v>
      </c>
      <c r="BM1" s="28" t="s">
        <v>177</v>
      </c>
    </row>
    <row r="2" spans="1:66" ht="19.5">
      <c r="A2" s="25" t="s">
        <v>106</v>
      </c>
      <c r="B2" s="18" t="s">
        <v>101</v>
      </c>
      <c r="C2" s="15" t="s">
        <v>102</v>
      </c>
      <c r="D2" s="16" t="s">
        <v>152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199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93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10.62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10.65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43</v>
      </c>
    </row>
    <row r="8" spans="1:66">
      <c r="A8" s="30"/>
      <c r="B8" s="20" t="s">
        <v>172</v>
      </c>
      <c r="C8" s="12"/>
      <c r="D8" s="23">
        <v>10.635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173</v>
      </c>
      <c r="C9" s="29"/>
      <c r="D9" s="11">
        <v>10.635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10.635</v>
      </c>
      <c r="BN9" s="28"/>
    </row>
    <row r="10" spans="1:66">
      <c r="A10" s="30"/>
      <c r="B10" s="3" t="s">
        <v>174</v>
      </c>
      <c r="C10" s="29"/>
      <c r="D10" s="24">
        <v>2.1213203435597228E-2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49</v>
      </c>
    </row>
    <row r="11" spans="1:66">
      <c r="A11" s="30"/>
      <c r="B11" s="3" t="s">
        <v>83</v>
      </c>
      <c r="C11" s="29"/>
      <c r="D11" s="13">
        <v>1.9946594673810277E-3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3" t="s">
        <v>175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46" t="s">
        <v>176</v>
      </c>
      <c r="C13" s="47"/>
      <c r="D13" s="45" t="s">
        <v>169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B14" s="31"/>
      <c r="C14" s="20"/>
      <c r="D14" s="20"/>
      <c r="BM14" s="54"/>
    </row>
    <row r="15" spans="1:66" ht="15">
      <c r="B15" s="8" t="s">
        <v>369</v>
      </c>
      <c r="BM15" s="28" t="s">
        <v>177</v>
      </c>
    </row>
    <row r="16" spans="1:66" ht="15">
      <c r="A16" s="25" t="s">
        <v>95</v>
      </c>
      <c r="B16" s="18" t="s">
        <v>101</v>
      </c>
      <c r="C16" s="15" t="s">
        <v>102</v>
      </c>
      <c r="D16" s="16" t="s">
        <v>152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153</v>
      </c>
      <c r="C17" s="9" t="s">
        <v>153</v>
      </c>
      <c r="D17" s="146" t="s">
        <v>199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93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9">
        <v>0.45999999999999996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20">
        <v>1</v>
      </c>
    </row>
    <row r="21" spans="1:65">
      <c r="A21" s="30"/>
      <c r="B21" s="19">
        <v>1</v>
      </c>
      <c r="C21" s="9">
        <v>2</v>
      </c>
      <c r="D21" s="24">
        <v>0.46999999999999992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20">
        <v>44</v>
      </c>
    </row>
    <row r="22" spans="1:65">
      <c r="A22" s="30"/>
      <c r="B22" s="20" t="s">
        <v>172</v>
      </c>
      <c r="C22" s="12"/>
      <c r="D22" s="221">
        <v>0.46499999999999997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20">
        <v>16</v>
      </c>
    </row>
    <row r="23" spans="1:65">
      <c r="A23" s="30"/>
      <c r="B23" s="3" t="s">
        <v>173</v>
      </c>
      <c r="C23" s="29"/>
      <c r="D23" s="24">
        <v>0.46499999999999997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20">
        <v>0.46500000000000002</v>
      </c>
    </row>
    <row r="24" spans="1:65">
      <c r="A24" s="30"/>
      <c r="B24" s="3" t="s">
        <v>174</v>
      </c>
      <c r="C24" s="29"/>
      <c r="D24" s="24">
        <v>7.0710678118654424E-3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20">
        <v>50</v>
      </c>
    </row>
    <row r="25" spans="1:65">
      <c r="A25" s="30"/>
      <c r="B25" s="3" t="s">
        <v>83</v>
      </c>
      <c r="C25" s="29"/>
      <c r="D25" s="13">
        <v>1.5206597444871919E-2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4"/>
    </row>
    <row r="26" spans="1:65">
      <c r="A26" s="30"/>
      <c r="B26" s="3" t="s">
        <v>175</v>
      </c>
      <c r="C26" s="29"/>
      <c r="D26" s="13">
        <v>-1.1102230246251565E-16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4"/>
    </row>
    <row r="27" spans="1:65">
      <c r="A27" s="30"/>
      <c r="B27" s="46" t="s">
        <v>176</v>
      </c>
      <c r="C27" s="47"/>
      <c r="D27" s="45" t="s">
        <v>169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4"/>
    </row>
    <row r="28" spans="1:65">
      <c r="B28" s="31"/>
      <c r="C28" s="20"/>
      <c r="D28" s="20"/>
      <c r="BM28" s="54"/>
    </row>
    <row r="29" spans="1:65" ht="19.5">
      <c r="B29" s="8" t="s">
        <v>370</v>
      </c>
      <c r="BM29" s="28" t="s">
        <v>177</v>
      </c>
    </row>
    <row r="30" spans="1:65" ht="19.5">
      <c r="A30" s="25" t="s">
        <v>200</v>
      </c>
      <c r="B30" s="18" t="s">
        <v>101</v>
      </c>
      <c r="C30" s="15" t="s">
        <v>102</v>
      </c>
      <c r="D30" s="16" t="s">
        <v>152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153</v>
      </c>
      <c r="C31" s="9" t="s">
        <v>153</v>
      </c>
      <c r="D31" s="146" t="s">
        <v>199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93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3.95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3.95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45</v>
      </c>
    </row>
    <row r="36" spans="1:65">
      <c r="A36" s="30"/>
      <c r="B36" s="20" t="s">
        <v>172</v>
      </c>
      <c r="C36" s="12"/>
      <c r="D36" s="23">
        <v>3.95</v>
      </c>
      <c r="E36" s="14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173</v>
      </c>
      <c r="C37" s="29"/>
      <c r="D37" s="11">
        <v>3.95</v>
      </c>
      <c r="E37" s="14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3.95</v>
      </c>
    </row>
    <row r="38" spans="1:65">
      <c r="A38" s="30"/>
      <c r="B38" s="3" t="s">
        <v>174</v>
      </c>
      <c r="C38" s="29"/>
      <c r="D38" s="24">
        <v>0</v>
      </c>
      <c r="E38" s="14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51</v>
      </c>
    </row>
    <row r="39" spans="1:65">
      <c r="A39" s="30"/>
      <c r="B39" s="3" t="s">
        <v>83</v>
      </c>
      <c r="C39" s="29"/>
      <c r="D39" s="13">
        <v>0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4"/>
    </row>
    <row r="40" spans="1:65">
      <c r="A40" s="30"/>
      <c r="B40" s="3" t="s">
        <v>175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4"/>
    </row>
    <row r="41" spans="1:65">
      <c r="A41" s="30"/>
      <c r="B41" s="46" t="s">
        <v>176</v>
      </c>
      <c r="C41" s="47"/>
      <c r="D41" s="45" t="s">
        <v>169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4"/>
    </row>
    <row r="42" spans="1:65">
      <c r="B42" s="31"/>
      <c r="C42" s="20"/>
      <c r="D42" s="20"/>
      <c r="BM42" s="54"/>
    </row>
    <row r="43" spans="1:65" ht="19.5">
      <c r="B43" s="8" t="s">
        <v>371</v>
      </c>
      <c r="BM43" s="28" t="s">
        <v>177</v>
      </c>
    </row>
    <row r="44" spans="1:65" ht="19.5">
      <c r="A44" s="25" t="s">
        <v>201</v>
      </c>
      <c r="B44" s="18" t="s">
        <v>101</v>
      </c>
      <c r="C44" s="15" t="s">
        <v>102</v>
      </c>
      <c r="D44" s="16" t="s">
        <v>152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153</v>
      </c>
      <c r="C45" s="9" t="s">
        <v>153</v>
      </c>
      <c r="D45" s="146" t="s">
        <v>199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93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4.88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4.88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46</v>
      </c>
    </row>
    <row r="50" spans="1:65">
      <c r="A50" s="30"/>
      <c r="B50" s="20" t="s">
        <v>172</v>
      </c>
      <c r="C50" s="12"/>
      <c r="D50" s="23">
        <v>4.88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173</v>
      </c>
      <c r="C51" s="29"/>
      <c r="D51" s="11">
        <v>4.88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4.88</v>
      </c>
    </row>
    <row r="52" spans="1:65">
      <c r="A52" s="30"/>
      <c r="B52" s="3" t="s">
        <v>174</v>
      </c>
      <c r="C52" s="29"/>
      <c r="D52" s="24">
        <v>0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52</v>
      </c>
    </row>
    <row r="53" spans="1:65">
      <c r="A53" s="30"/>
      <c r="B53" s="3" t="s">
        <v>83</v>
      </c>
      <c r="C53" s="29"/>
      <c r="D53" s="13">
        <v>0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30"/>
      <c r="B54" s="3" t="s">
        <v>175</v>
      </c>
      <c r="C54" s="29"/>
      <c r="D54" s="13">
        <v>0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A55" s="30"/>
      <c r="B55" s="46" t="s">
        <v>176</v>
      </c>
      <c r="C55" s="47"/>
      <c r="D55" s="45" t="s">
        <v>169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4"/>
    </row>
    <row r="56" spans="1:65">
      <c r="B56" s="31"/>
      <c r="C56" s="20"/>
      <c r="D56" s="20"/>
      <c r="BM56" s="54"/>
    </row>
    <row r="57" spans="1:65" ht="15">
      <c r="B57" s="8" t="s">
        <v>372</v>
      </c>
      <c r="BM57" s="28" t="s">
        <v>177</v>
      </c>
    </row>
    <row r="58" spans="1:65" ht="15">
      <c r="A58" s="25" t="s">
        <v>98</v>
      </c>
      <c r="B58" s="18" t="s">
        <v>101</v>
      </c>
      <c r="C58" s="15" t="s">
        <v>102</v>
      </c>
      <c r="D58" s="16" t="s">
        <v>152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153</v>
      </c>
      <c r="C59" s="9" t="s">
        <v>153</v>
      </c>
      <c r="D59" s="146" t="s">
        <v>199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93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9">
        <v>0.34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20">
        <v>1</v>
      </c>
    </row>
    <row r="63" spans="1:65">
      <c r="A63" s="30"/>
      <c r="B63" s="19">
        <v>1</v>
      </c>
      <c r="C63" s="9">
        <v>2</v>
      </c>
      <c r="D63" s="24">
        <v>0.34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20">
        <v>43</v>
      </c>
    </row>
    <row r="64" spans="1:65">
      <c r="A64" s="30"/>
      <c r="B64" s="20" t="s">
        <v>172</v>
      </c>
      <c r="C64" s="12"/>
      <c r="D64" s="221">
        <v>0.34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20">
        <v>16</v>
      </c>
    </row>
    <row r="65" spans="1:65">
      <c r="A65" s="30"/>
      <c r="B65" s="3" t="s">
        <v>173</v>
      </c>
      <c r="C65" s="29"/>
      <c r="D65" s="24">
        <v>0.34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20">
        <v>0.34</v>
      </c>
    </row>
    <row r="66" spans="1:65">
      <c r="A66" s="30"/>
      <c r="B66" s="3" t="s">
        <v>174</v>
      </c>
      <c r="C66" s="29"/>
      <c r="D66" s="24">
        <v>0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20">
        <v>49</v>
      </c>
    </row>
    <row r="67" spans="1:65">
      <c r="A67" s="30"/>
      <c r="B67" s="3" t="s">
        <v>83</v>
      </c>
      <c r="C67" s="29"/>
      <c r="D67" s="13">
        <v>0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30"/>
      <c r="B68" s="3" t="s">
        <v>175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30"/>
      <c r="B69" s="46" t="s">
        <v>176</v>
      </c>
      <c r="C69" s="47"/>
      <c r="D69" s="45" t="s">
        <v>169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B70" s="31"/>
      <c r="C70" s="20"/>
      <c r="D70" s="20"/>
      <c r="BM70" s="54"/>
    </row>
    <row r="71" spans="1:65" ht="15">
      <c r="B71" s="8" t="s">
        <v>373</v>
      </c>
      <c r="BM71" s="28" t="s">
        <v>177</v>
      </c>
    </row>
    <row r="72" spans="1:65" ht="15">
      <c r="A72" s="25" t="s">
        <v>99</v>
      </c>
      <c r="B72" s="18" t="s">
        <v>101</v>
      </c>
      <c r="C72" s="15" t="s">
        <v>102</v>
      </c>
      <c r="D72" s="16" t="s">
        <v>152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153</v>
      </c>
      <c r="C73" s="9" t="s">
        <v>153</v>
      </c>
      <c r="D73" s="146" t="s">
        <v>199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93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9">
        <v>0.02</v>
      </c>
      <c r="E76" s="210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20">
        <v>1</v>
      </c>
    </row>
    <row r="77" spans="1:65">
      <c r="A77" s="30"/>
      <c r="B77" s="19">
        <v>1</v>
      </c>
      <c r="C77" s="9">
        <v>2</v>
      </c>
      <c r="D77" s="24">
        <v>0.03</v>
      </c>
      <c r="E77" s="210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20">
        <v>44</v>
      </c>
    </row>
    <row r="78" spans="1:65">
      <c r="A78" s="30"/>
      <c r="B78" s="20" t="s">
        <v>172</v>
      </c>
      <c r="C78" s="12"/>
      <c r="D78" s="221">
        <v>2.5000000000000001E-2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20">
        <v>16</v>
      </c>
    </row>
    <row r="79" spans="1:65">
      <c r="A79" s="30"/>
      <c r="B79" s="3" t="s">
        <v>173</v>
      </c>
      <c r="C79" s="29"/>
      <c r="D79" s="24">
        <v>2.5000000000000001E-2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20">
        <v>2.5000000000000001E-2</v>
      </c>
    </row>
    <row r="80" spans="1:65">
      <c r="A80" s="30"/>
      <c r="B80" s="3" t="s">
        <v>174</v>
      </c>
      <c r="C80" s="29"/>
      <c r="D80" s="24">
        <v>7.0710678118654537E-3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20">
        <v>50</v>
      </c>
    </row>
    <row r="81" spans="1:65">
      <c r="A81" s="30"/>
      <c r="B81" s="3" t="s">
        <v>83</v>
      </c>
      <c r="C81" s="29"/>
      <c r="D81" s="13">
        <v>0.28284271247461812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4"/>
    </row>
    <row r="82" spans="1:65">
      <c r="A82" s="30"/>
      <c r="B82" s="3" t="s">
        <v>175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4"/>
    </row>
    <row r="83" spans="1:65">
      <c r="A83" s="30"/>
      <c r="B83" s="46" t="s">
        <v>176</v>
      </c>
      <c r="C83" s="47"/>
      <c r="D83" s="45" t="s">
        <v>169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B84" s="31"/>
      <c r="C84" s="20"/>
      <c r="D84" s="20"/>
      <c r="BM84" s="54"/>
    </row>
    <row r="85" spans="1:65" ht="19.5">
      <c r="B85" s="8" t="s">
        <v>374</v>
      </c>
      <c r="BM85" s="28" t="s">
        <v>177</v>
      </c>
    </row>
    <row r="86" spans="1:65" ht="19.5">
      <c r="A86" s="25" t="s">
        <v>202</v>
      </c>
      <c r="B86" s="18" t="s">
        <v>101</v>
      </c>
      <c r="C86" s="15" t="s">
        <v>102</v>
      </c>
      <c r="D86" s="16" t="s">
        <v>152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153</v>
      </c>
      <c r="C87" s="9" t="s">
        <v>153</v>
      </c>
      <c r="D87" s="146" t="s">
        <v>199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93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9">
        <v>0.88</v>
      </c>
      <c r="E90" s="210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20">
        <v>1</v>
      </c>
    </row>
    <row r="91" spans="1:65">
      <c r="A91" s="30"/>
      <c r="B91" s="19">
        <v>1</v>
      </c>
      <c r="C91" s="9">
        <v>2</v>
      </c>
      <c r="D91" s="24">
        <v>0.88</v>
      </c>
      <c r="E91" s="210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20">
        <v>45</v>
      </c>
    </row>
    <row r="92" spans="1:65">
      <c r="A92" s="30"/>
      <c r="B92" s="20" t="s">
        <v>172</v>
      </c>
      <c r="C92" s="12"/>
      <c r="D92" s="221">
        <v>0.88</v>
      </c>
      <c r="E92" s="210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20">
        <v>16</v>
      </c>
    </row>
    <row r="93" spans="1:65">
      <c r="A93" s="30"/>
      <c r="B93" s="3" t="s">
        <v>173</v>
      </c>
      <c r="C93" s="29"/>
      <c r="D93" s="24">
        <v>0.88</v>
      </c>
      <c r="E93" s="210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20">
        <v>0.88</v>
      </c>
    </row>
    <row r="94" spans="1:65">
      <c r="A94" s="30"/>
      <c r="B94" s="3" t="s">
        <v>174</v>
      </c>
      <c r="C94" s="29"/>
      <c r="D94" s="24">
        <v>0</v>
      </c>
      <c r="E94" s="210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20">
        <v>51</v>
      </c>
    </row>
    <row r="95" spans="1:65">
      <c r="A95" s="30"/>
      <c r="B95" s="3" t="s">
        <v>83</v>
      </c>
      <c r="C95" s="29"/>
      <c r="D95" s="13">
        <v>0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4"/>
    </row>
    <row r="96" spans="1:65">
      <c r="A96" s="30"/>
      <c r="B96" s="3" t="s">
        <v>175</v>
      </c>
      <c r="C96" s="29"/>
      <c r="D96" s="13">
        <v>0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4"/>
    </row>
    <row r="97" spans="1:65">
      <c r="A97" s="30"/>
      <c r="B97" s="46" t="s">
        <v>176</v>
      </c>
      <c r="C97" s="47"/>
      <c r="D97" s="45" t="s">
        <v>169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4"/>
    </row>
    <row r="98" spans="1:65">
      <c r="B98" s="31"/>
      <c r="C98" s="20"/>
      <c r="D98" s="20"/>
      <c r="BM98" s="54"/>
    </row>
    <row r="99" spans="1:65" ht="19.5">
      <c r="B99" s="8" t="s">
        <v>375</v>
      </c>
      <c r="BM99" s="28" t="s">
        <v>177</v>
      </c>
    </row>
    <row r="100" spans="1:65" ht="19.5">
      <c r="A100" s="25" t="s">
        <v>203</v>
      </c>
      <c r="B100" s="18" t="s">
        <v>101</v>
      </c>
      <c r="C100" s="15" t="s">
        <v>102</v>
      </c>
      <c r="D100" s="16" t="s">
        <v>152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153</v>
      </c>
      <c r="C101" s="9" t="s">
        <v>153</v>
      </c>
      <c r="D101" s="146" t="s">
        <v>199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93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9">
        <v>7.5999999999999998E-2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20">
        <v>1</v>
      </c>
    </row>
    <row r="105" spans="1:65">
      <c r="A105" s="30"/>
      <c r="B105" s="19">
        <v>1</v>
      </c>
      <c r="C105" s="9">
        <v>2</v>
      </c>
      <c r="D105" s="24">
        <v>7.8E-2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20">
        <v>46</v>
      </c>
    </row>
    <row r="106" spans="1:65">
      <c r="A106" s="30"/>
      <c r="B106" s="20" t="s">
        <v>172</v>
      </c>
      <c r="C106" s="12"/>
      <c r="D106" s="221">
        <v>7.6999999999999999E-2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20">
        <v>16</v>
      </c>
    </row>
    <row r="107" spans="1:65">
      <c r="A107" s="30"/>
      <c r="B107" s="3" t="s">
        <v>173</v>
      </c>
      <c r="C107" s="29"/>
      <c r="D107" s="24">
        <v>7.6999999999999999E-2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20">
        <v>7.6999999999999999E-2</v>
      </c>
    </row>
    <row r="108" spans="1:65">
      <c r="A108" s="30"/>
      <c r="B108" s="3" t="s">
        <v>174</v>
      </c>
      <c r="C108" s="29"/>
      <c r="D108" s="24">
        <v>1.4142135623730963E-3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20">
        <v>52</v>
      </c>
    </row>
    <row r="109" spans="1:65">
      <c r="A109" s="30"/>
      <c r="B109" s="3" t="s">
        <v>83</v>
      </c>
      <c r="C109" s="29"/>
      <c r="D109" s="13">
        <v>1.8366409900949301E-2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A110" s="30"/>
      <c r="B110" s="3" t="s">
        <v>175</v>
      </c>
      <c r="C110" s="29"/>
      <c r="D110" s="13">
        <v>0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4"/>
    </row>
    <row r="111" spans="1:65">
      <c r="A111" s="30"/>
      <c r="B111" s="46" t="s">
        <v>176</v>
      </c>
      <c r="C111" s="47"/>
      <c r="D111" s="45" t="s">
        <v>169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4"/>
    </row>
    <row r="112" spans="1:65">
      <c r="B112" s="31"/>
      <c r="C112" s="20"/>
      <c r="D112" s="20"/>
      <c r="BM112" s="54"/>
    </row>
    <row r="113" spans="1:65" ht="15">
      <c r="B113" s="8" t="s">
        <v>376</v>
      </c>
      <c r="BM113" s="28" t="s">
        <v>177</v>
      </c>
    </row>
    <row r="114" spans="1:65" ht="15">
      <c r="A114" s="25" t="s">
        <v>58</v>
      </c>
      <c r="B114" s="18" t="s">
        <v>101</v>
      </c>
      <c r="C114" s="15" t="s">
        <v>102</v>
      </c>
      <c r="D114" s="16" t="s">
        <v>152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153</v>
      </c>
      <c r="C115" s="9" t="s">
        <v>153</v>
      </c>
      <c r="D115" s="146" t="s">
        <v>199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93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1.2294</v>
      </c>
      <c r="E118" s="14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1.2254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21</v>
      </c>
    </row>
    <row r="120" spans="1:65">
      <c r="A120" s="30"/>
      <c r="B120" s="20" t="s">
        <v>172</v>
      </c>
      <c r="C120" s="12"/>
      <c r="D120" s="23">
        <v>1.2274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173</v>
      </c>
      <c r="C121" s="29"/>
      <c r="D121" s="11">
        <v>1.2274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1.22737925</v>
      </c>
    </row>
    <row r="122" spans="1:65">
      <c r="A122" s="30"/>
      <c r="B122" s="3" t="s">
        <v>174</v>
      </c>
      <c r="C122" s="29"/>
      <c r="D122" s="24">
        <v>2.8284271247461927E-3</v>
      </c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49</v>
      </c>
    </row>
    <row r="123" spans="1:65">
      <c r="A123" s="30"/>
      <c r="B123" s="3" t="s">
        <v>83</v>
      </c>
      <c r="C123" s="29"/>
      <c r="D123" s="13">
        <v>2.3044053484977942E-3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30"/>
      <c r="B124" s="3" t="s">
        <v>175</v>
      </c>
      <c r="C124" s="29"/>
      <c r="D124" s="13">
        <v>1.690594003433965E-5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30"/>
      <c r="B125" s="46" t="s">
        <v>176</v>
      </c>
      <c r="C125" s="47"/>
      <c r="D125" s="45" t="s">
        <v>169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1"/>
      <c r="C126" s="20"/>
      <c r="D126" s="20"/>
      <c r="BM126" s="54"/>
    </row>
    <row r="127" spans="1:65" ht="19.5">
      <c r="B127" s="8" t="s">
        <v>377</v>
      </c>
      <c r="BM127" s="28" t="s">
        <v>177</v>
      </c>
    </row>
    <row r="128" spans="1:65" ht="19.5">
      <c r="A128" s="25" t="s">
        <v>204</v>
      </c>
      <c r="B128" s="18" t="s">
        <v>101</v>
      </c>
      <c r="C128" s="15" t="s">
        <v>102</v>
      </c>
      <c r="D128" s="16" t="s">
        <v>152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153</v>
      </c>
      <c r="C129" s="9" t="s">
        <v>153</v>
      </c>
      <c r="D129" s="146" t="s">
        <v>199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93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75.510000000000005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75.44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44</v>
      </c>
    </row>
    <row r="134" spans="1:65">
      <c r="A134" s="30"/>
      <c r="B134" s="20" t="s">
        <v>172</v>
      </c>
      <c r="C134" s="12"/>
      <c r="D134" s="23">
        <v>75.474999999999994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173</v>
      </c>
      <c r="C135" s="29"/>
      <c r="D135" s="11">
        <v>75.474999999999994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75.474999999999994</v>
      </c>
    </row>
    <row r="136" spans="1:65">
      <c r="A136" s="30"/>
      <c r="B136" s="3" t="s">
        <v>174</v>
      </c>
      <c r="C136" s="29"/>
      <c r="D136" s="24">
        <v>4.949747468306355E-2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50</v>
      </c>
    </row>
    <row r="137" spans="1:65">
      <c r="A137" s="30"/>
      <c r="B137" s="3" t="s">
        <v>83</v>
      </c>
      <c r="C137" s="29"/>
      <c r="D137" s="13">
        <v>6.558128477385035E-4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30"/>
      <c r="B138" s="3" t="s">
        <v>175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30"/>
      <c r="B139" s="46" t="s">
        <v>176</v>
      </c>
      <c r="C139" s="47"/>
      <c r="D139" s="45" t="s">
        <v>169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B140" s="31"/>
      <c r="C140" s="20"/>
      <c r="D140" s="20"/>
      <c r="BM140" s="54"/>
    </row>
    <row r="141" spans="1:65" ht="19.5">
      <c r="B141" s="8" t="s">
        <v>378</v>
      </c>
      <c r="BM141" s="28" t="s">
        <v>177</v>
      </c>
    </row>
    <row r="142" spans="1:65" ht="19.5">
      <c r="A142" s="25" t="s">
        <v>205</v>
      </c>
      <c r="B142" s="18" t="s">
        <v>101</v>
      </c>
      <c r="C142" s="15" t="s">
        <v>102</v>
      </c>
      <c r="D142" s="16" t="s">
        <v>152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153</v>
      </c>
      <c r="C143" s="9" t="s">
        <v>153</v>
      </c>
      <c r="D143" s="146" t="s">
        <v>199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93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9">
        <v>0.33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20">
        <v>1</v>
      </c>
    </row>
    <row r="147" spans="1:65">
      <c r="A147" s="30"/>
      <c r="B147" s="19">
        <v>1</v>
      </c>
      <c r="C147" s="9">
        <v>2</v>
      </c>
      <c r="D147" s="24">
        <v>0.33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20">
        <v>45</v>
      </c>
    </row>
    <row r="148" spans="1:65">
      <c r="A148" s="30"/>
      <c r="B148" s="20" t="s">
        <v>172</v>
      </c>
      <c r="C148" s="12"/>
      <c r="D148" s="221">
        <v>0.33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20">
        <v>16</v>
      </c>
    </row>
    <row r="149" spans="1:65">
      <c r="A149" s="30"/>
      <c r="B149" s="3" t="s">
        <v>173</v>
      </c>
      <c r="C149" s="29"/>
      <c r="D149" s="24">
        <v>0.33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20">
        <v>0.33</v>
      </c>
    </row>
    <row r="150" spans="1:65">
      <c r="A150" s="30"/>
      <c r="B150" s="3" t="s">
        <v>174</v>
      </c>
      <c r="C150" s="29"/>
      <c r="D150" s="24">
        <v>0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20">
        <v>51</v>
      </c>
    </row>
    <row r="151" spans="1:65">
      <c r="A151" s="30"/>
      <c r="B151" s="3" t="s">
        <v>83</v>
      </c>
      <c r="C151" s="29"/>
      <c r="D151" s="13">
        <v>0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4"/>
    </row>
    <row r="152" spans="1:65">
      <c r="A152" s="30"/>
      <c r="B152" s="3" t="s">
        <v>175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4"/>
    </row>
    <row r="153" spans="1:65">
      <c r="A153" s="30"/>
      <c r="B153" s="46" t="s">
        <v>176</v>
      </c>
      <c r="C153" s="47"/>
      <c r="D153" s="45" t="s">
        <v>169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4"/>
    </row>
    <row r="154" spans="1:65">
      <c r="B154" s="31"/>
      <c r="C154" s="20"/>
      <c r="D154" s="20"/>
      <c r="BM154" s="54"/>
    </row>
    <row r="155" spans="1:65">
      <c r="BM155" s="54"/>
    </row>
    <row r="156" spans="1:65">
      <c r="BM156" s="54"/>
    </row>
    <row r="157" spans="1:65">
      <c r="BM157" s="54"/>
    </row>
    <row r="158" spans="1:65">
      <c r="BM158" s="54"/>
    </row>
    <row r="159" spans="1:65">
      <c r="BM159" s="54"/>
    </row>
    <row r="160" spans="1:65">
      <c r="BM160" s="54"/>
    </row>
    <row r="161" spans="65:65">
      <c r="BM161" s="54"/>
    </row>
    <row r="162" spans="65:65">
      <c r="BM162" s="54"/>
    </row>
    <row r="163" spans="65:65">
      <c r="BM163" s="54"/>
    </row>
    <row r="164" spans="65:65">
      <c r="BM164" s="54"/>
    </row>
    <row r="165" spans="65:65">
      <c r="BM165" s="54"/>
    </row>
    <row r="166" spans="65:65">
      <c r="BM166" s="54"/>
    </row>
    <row r="167" spans="65:65">
      <c r="BM167" s="54"/>
    </row>
    <row r="168" spans="65:65">
      <c r="BM168" s="54"/>
    </row>
    <row r="169" spans="65:65">
      <c r="BM169" s="54"/>
    </row>
    <row r="170" spans="65:65">
      <c r="BM170" s="54"/>
    </row>
    <row r="171" spans="65:65">
      <c r="BM171" s="54"/>
    </row>
    <row r="172" spans="65:65">
      <c r="BM172" s="54"/>
    </row>
    <row r="173" spans="65:65">
      <c r="BM173" s="54"/>
    </row>
    <row r="174" spans="65:65">
      <c r="BM174" s="54"/>
    </row>
    <row r="175" spans="65:65">
      <c r="BM175" s="54"/>
    </row>
    <row r="176" spans="65:65">
      <c r="BM176" s="54"/>
    </row>
    <row r="177" spans="65:65">
      <c r="BM177" s="54"/>
    </row>
    <row r="178" spans="65:65">
      <c r="BM178" s="54"/>
    </row>
    <row r="179" spans="65:65">
      <c r="BM179" s="54"/>
    </row>
    <row r="180" spans="65:65">
      <c r="BM180" s="54"/>
    </row>
    <row r="181" spans="65:65">
      <c r="BM181" s="54"/>
    </row>
    <row r="182" spans="65:65">
      <c r="BM182" s="54"/>
    </row>
    <row r="183" spans="65:65">
      <c r="BM183" s="54"/>
    </row>
    <row r="184" spans="65:65">
      <c r="BM184" s="54"/>
    </row>
    <row r="185" spans="65:65">
      <c r="BM185" s="54"/>
    </row>
    <row r="186" spans="65:65">
      <c r="BM186" s="54"/>
    </row>
    <row r="187" spans="65:65">
      <c r="BM187" s="54"/>
    </row>
    <row r="188" spans="65:65">
      <c r="BM188" s="54"/>
    </row>
    <row r="189" spans="65:65">
      <c r="BM189" s="54"/>
    </row>
    <row r="190" spans="65:65">
      <c r="BM190" s="54"/>
    </row>
    <row r="191" spans="65:65">
      <c r="BM191" s="54"/>
    </row>
    <row r="192" spans="65:65">
      <c r="BM192" s="54"/>
    </row>
    <row r="193" spans="65:65">
      <c r="BM193" s="54"/>
    </row>
    <row r="194" spans="65:65">
      <c r="BM194" s="54"/>
    </row>
    <row r="195" spans="65:65">
      <c r="BM195" s="54"/>
    </row>
    <row r="196" spans="65:65">
      <c r="BM196" s="54"/>
    </row>
    <row r="197" spans="65:65">
      <c r="BM197" s="54"/>
    </row>
    <row r="198" spans="65:65">
      <c r="BM198" s="54"/>
    </row>
    <row r="199" spans="65:65">
      <c r="BM199" s="54"/>
    </row>
    <row r="200" spans="65:65">
      <c r="BM200" s="54"/>
    </row>
    <row r="201" spans="65:65">
      <c r="BM201" s="54"/>
    </row>
    <row r="202" spans="65:65">
      <c r="BM202" s="54"/>
    </row>
    <row r="203" spans="65:65">
      <c r="BM203" s="54"/>
    </row>
    <row r="204" spans="65:65">
      <c r="BM204" s="54"/>
    </row>
    <row r="205" spans="65:65">
      <c r="BM205" s="54"/>
    </row>
    <row r="206" spans="65:65">
      <c r="BM206" s="54"/>
    </row>
    <row r="207" spans="65:65">
      <c r="BM207" s="55"/>
    </row>
    <row r="208" spans="65:65">
      <c r="BM208" s="56"/>
    </row>
    <row r="209" spans="65:65">
      <c r="BM209" s="56"/>
    </row>
    <row r="210" spans="65:65">
      <c r="BM210" s="56"/>
    </row>
    <row r="211" spans="65:65">
      <c r="BM211" s="56"/>
    </row>
    <row r="212" spans="65:65">
      <c r="BM212" s="56"/>
    </row>
    <row r="213" spans="65:65">
      <c r="BM213" s="56"/>
    </row>
    <row r="214" spans="65:65">
      <c r="BM214" s="56"/>
    </row>
    <row r="215" spans="65:65">
      <c r="BM215" s="56"/>
    </row>
    <row r="216" spans="65:65">
      <c r="BM216" s="56"/>
    </row>
    <row r="217" spans="65:65">
      <c r="BM217" s="56"/>
    </row>
    <row r="218" spans="65:65">
      <c r="BM218" s="56"/>
    </row>
    <row r="219" spans="65:65">
      <c r="BM219" s="56"/>
    </row>
    <row r="220" spans="65:65">
      <c r="BM220" s="56"/>
    </row>
    <row r="221" spans="65:65">
      <c r="BM221" s="56"/>
    </row>
    <row r="222" spans="65:65">
      <c r="BM222" s="56"/>
    </row>
    <row r="223" spans="65:65">
      <c r="BM223" s="56"/>
    </row>
    <row r="224" spans="65:65">
      <c r="BM224" s="56"/>
    </row>
    <row r="225" spans="65:65">
      <c r="BM225" s="56"/>
    </row>
    <row r="226" spans="65:65">
      <c r="BM226" s="56"/>
    </row>
    <row r="227" spans="65:65">
      <c r="BM227" s="56"/>
    </row>
    <row r="228" spans="65:65">
      <c r="BM228" s="56"/>
    </row>
    <row r="229" spans="65:65">
      <c r="BM229" s="56"/>
    </row>
    <row r="230" spans="65:65">
      <c r="BM230" s="56"/>
    </row>
    <row r="231" spans="65:65">
      <c r="BM231" s="56"/>
    </row>
    <row r="232" spans="65:65">
      <c r="BM232" s="56"/>
    </row>
    <row r="233" spans="65:65">
      <c r="BM233" s="56"/>
    </row>
    <row r="234" spans="65:65">
      <c r="BM234" s="56"/>
    </row>
    <row r="235" spans="65:65">
      <c r="BM235" s="56"/>
    </row>
    <row r="236" spans="65:65">
      <c r="BM236" s="56"/>
    </row>
    <row r="237" spans="65:65">
      <c r="BM237" s="56"/>
    </row>
    <row r="238" spans="65:65">
      <c r="BM238" s="56"/>
    </row>
    <row r="239" spans="65:65">
      <c r="BM239" s="56"/>
    </row>
    <row r="240" spans="65:65">
      <c r="BM240" s="56"/>
    </row>
    <row r="241" spans="65:65">
      <c r="BM241" s="56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C8C41-28AC-43E0-87C4-15680C4E6D0A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8">
      <c r="B1" s="8" t="s">
        <v>379</v>
      </c>
      <c r="BM1" s="28" t="s">
        <v>177</v>
      </c>
    </row>
    <row r="2" spans="1:66" ht="18">
      <c r="A2" s="25" t="s">
        <v>256</v>
      </c>
      <c r="B2" s="18" t="s">
        <v>101</v>
      </c>
      <c r="C2" s="15" t="s">
        <v>102</v>
      </c>
      <c r="D2" s="16" t="s">
        <v>152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199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206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2.14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2.14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48</v>
      </c>
    </row>
    <row r="8" spans="1:66">
      <c r="A8" s="30"/>
      <c r="B8" s="20" t="s">
        <v>172</v>
      </c>
      <c r="C8" s="12"/>
      <c r="D8" s="23">
        <v>2.14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173</v>
      </c>
      <c r="C9" s="29"/>
      <c r="D9" s="11">
        <v>2.14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2.14</v>
      </c>
      <c r="BN9" s="28"/>
    </row>
    <row r="10" spans="1:66">
      <c r="A10" s="30"/>
      <c r="B10" s="3" t="s">
        <v>174</v>
      </c>
      <c r="C10" s="29"/>
      <c r="D10" s="24">
        <v>0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54</v>
      </c>
    </row>
    <row r="11" spans="1:66">
      <c r="A11" s="30"/>
      <c r="B11" s="3" t="s">
        <v>83</v>
      </c>
      <c r="C11" s="29"/>
      <c r="D11" s="13">
        <v>0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3" t="s">
        <v>175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46" t="s">
        <v>176</v>
      </c>
      <c r="C13" s="47"/>
      <c r="D13" s="45" t="s">
        <v>169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B14" s="31"/>
      <c r="C14" s="20"/>
      <c r="D14" s="20"/>
      <c r="BM14" s="54"/>
    </row>
    <row r="15" spans="1:66">
      <c r="BM15" s="54"/>
    </row>
    <row r="16" spans="1:66">
      <c r="BM16" s="54"/>
    </row>
    <row r="17" spans="65:65">
      <c r="BM17" s="54"/>
    </row>
    <row r="18" spans="65:65">
      <c r="BM18" s="54"/>
    </row>
    <row r="19" spans="65:65">
      <c r="BM19" s="54"/>
    </row>
    <row r="20" spans="65:65">
      <c r="BM20" s="54"/>
    </row>
    <row r="21" spans="65:65">
      <c r="BM21" s="54"/>
    </row>
    <row r="22" spans="65:65">
      <c r="BM22" s="54"/>
    </row>
    <row r="23" spans="65:65">
      <c r="BM23" s="54"/>
    </row>
    <row r="24" spans="65:65">
      <c r="BM24" s="54"/>
    </row>
    <row r="25" spans="65:65">
      <c r="BM25" s="54"/>
    </row>
    <row r="26" spans="65:65">
      <c r="BM26" s="54"/>
    </row>
    <row r="27" spans="65:65">
      <c r="BM27" s="54"/>
    </row>
    <row r="28" spans="65:65">
      <c r="BM28" s="54"/>
    </row>
    <row r="29" spans="65:65">
      <c r="BM29" s="54"/>
    </row>
    <row r="30" spans="65:65">
      <c r="BM30" s="54"/>
    </row>
    <row r="31" spans="65:65">
      <c r="BM31" s="54"/>
    </row>
    <row r="32" spans="65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FE2C-3349-4073-BF55-4AB61FF1A189}">
  <sheetPr codeName="Sheet18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380</v>
      </c>
      <c r="BM1" s="28" t="s">
        <v>177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152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199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207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0">
        <v>668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>
        <v>740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50</v>
      </c>
    </row>
    <row r="8" spans="1:66">
      <c r="A8" s="30"/>
      <c r="B8" s="20" t="s">
        <v>172</v>
      </c>
      <c r="C8" s="12"/>
      <c r="D8" s="209">
        <v>704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3" t="s">
        <v>173</v>
      </c>
      <c r="C9" s="29"/>
      <c r="D9" s="206">
        <v>704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704</v>
      </c>
      <c r="BN9" s="28"/>
    </row>
    <row r="10" spans="1:66">
      <c r="A10" s="30"/>
      <c r="B10" s="3" t="s">
        <v>174</v>
      </c>
      <c r="C10" s="29"/>
      <c r="D10" s="206">
        <v>50.911688245431421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56</v>
      </c>
    </row>
    <row r="11" spans="1:66">
      <c r="A11" s="30"/>
      <c r="B11" s="3" t="s">
        <v>83</v>
      </c>
      <c r="C11" s="29"/>
      <c r="D11" s="13">
        <v>7.231773898498782E-2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3" t="s">
        <v>175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46" t="s">
        <v>176</v>
      </c>
      <c r="C13" s="47"/>
      <c r="D13" s="45" t="s">
        <v>169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B14" s="31"/>
      <c r="C14" s="20"/>
      <c r="D14" s="20"/>
      <c r="BM14" s="54"/>
    </row>
    <row r="15" spans="1:66" ht="15">
      <c r="B15" s="8" t="s">
        <v>381</v>
      </c>
      <c r="BM15" s="28" t="s">
        <v>177</v>
      </c>
    </row>
    <row r="16" spans="1:66" ht="15">
      <c r="A16" s="25" t="s">
        <v>7</v>
      </c>
      <c r="B16" s="18" t="s">
        <v>101</v>
      </c>
      <c r="C16" s="15" t="s">
        <v>102</v>
      </c>
      <c r="D16" s="16" t="s">
        <v>152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153</v>
      </c>
      <c r="C17" s="9" t="s">
        <v>153</v>
      </c>
      <c r="D17" s="146" t="s">
        <v>199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207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212">
        <v>25.6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30"/>
      <c r="B21" s="19">
        <v>1</v>
      </c>
      <c r="C21" s="9">
        <v>2</v>
      </c>
      <c r="D21" s="216">
        <v>25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4</v>
      </c>
    </row>
    <row r="22" spans="1:65">
      <c r="A22" s="30"/>
      <c r="B22" s="20" t="s">
        <v>172</v>
      </c>
      <c r="C22" s="12"/>
      <c r="D22" s="218">
        <v>25.3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30"/>
      <c r="B23" s="3" t="s">
        <v>173</v>
      </c>
      <c r="C23" s="29"/>
      <c r="D23" s="216">
        <v>25.3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25.3</v>
      </c>
    </row>
    <row r="24" spans="1:65">
      <c r="A24" s="30"/>
      <c r="B24" s="3" t="s">
        <v>174</v>
      </c>
      <c r="C24" s="29"/>
      <c r="D24" s="216">
        <v>0.42426406871192951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57</v>
      </c>
    </row>
    <row r="25" spans="1:65">
      <c r="A25" s="30"/>
      <c r="B25" s="3" t="s">
        <v>83</v>
      </c>
      <c r="C25" s="29"/>
      <c r="D25" s="13">
        <v>1.6769330779127647E-2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4"/>
    </row>
    <row r="26" spans="1:65">
      <c r="A26" s="30"/>
      <c r="B26" s="3" t="s">
        <v>175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4"/>
    </row>
    <row r="27" spans="1:65">
      <c r="A27" s="30"/>
      <c r="B27" s="46" t="s">
        <v>176</v>
      </c>
      <c r="C27" s="47"/>
      <c r="D27" s="45" t="s">
        <v>169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4"/>
    </row>
    <row r="28" spans="1:65">
      <c r="B28" s="31"/>
      <c r="C28" s="20"/>
      <c r="D28" s="20"/>
      <c r="BM28" s="54"/>
    </row>
    <row r="29" spans="1:65" ht="15">
      <c r="B29" s="8" t="s">
        <v>382</v>
      </c>
      <c r="BM29" s="28" t="s">
        <v>177</v>
      </c>
    </row>
    <row r="30" spans="1:65" ht="15">
      <c r="A30" s="25" t="s">
        <v>10</v>
      </c>
      <c r="B30" s="18" t="s">
        <v>101</v>
      </c>
      <c r="C30" s="15" t="s">
        <v>102</v>
      </c>
      <c r="D30" s="16" t="s">
        <v>152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153</v>
      </c>
      <c r="C31" s="9" t="s">
        <v>153</v>
      </c>
      <c r="D31" s="146" t="s">
        <v>199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207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0">
        <v>1050</v>
      </c>
      <c r="E34" s="203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5">
        <v>1</v>
      </c>
    </row>
    <row r="35" spans="1:65">
      <c r="A35" s="30"/>
      <c r="B35" s="19">
        <v>1</v>
      </c>
      <c r="C35" s="9">
        <v>2</v>
      </c>
      <c r="D35" s="206">
        <v>1030</v>
      </c>
      <c r="E35" s="203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5">
        <v>5</v>
      </c>
    </row>
    <row r="36" spans="1:65">
      <c r="A36" s="30"/>
      <c r="B36" s="20" t="s">
        <v>172</v>
      </c>
      <c r="C36" s="12"/>
      <c r="D36" s="209">
        <v>1040</v>
      </c>
      <c r="E36" s="203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5">
        <v>16</v>
      </c>
    </row>
    <row r="37" spans="1:65">
      <c r="A37" s="30"/>
      <c r="B37" s="3" t="s">
        <v>173</v>
      </c>
      <c r="C37" s="29"/>
      <c r="D37" s="206">
        <v>1040</v>
      </c>
      <c r="E37" s="203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5">
        <v>1040</v>
      </c>
    </row>
    <row r="38" spans="1:65">
      <c r="A38" s="30"/>
      <c r="B38" s="3" t="s">
        <v>174</v>
      </c>
      <c r="C38" s="29"/>
      <c r="D38" s="206">
        <v>14.142135623730951</v>
      </c>
      <c r="E38" s="203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5">
        <v>58</v>
      </c>
    </row>
    <row r="39" spans="1:65">
      <c r="A39" s="30"/>
      <c r="B39" s="3" t="s">
        <v>83</v>
      </c>
      <c r="C39" s="29"/>
      <c r="D39" s="13">
        <v>1.359820733051053E-2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4"/>
    </row>
    <row r="40" spans="1:65">
      <c r="A40" s="30"/>
      <c r="B40" s="3" t="s">
        <v>175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4"/>
    </row>
    <row r="41" spans="1:65">
      <c r="A41" s="30"/>
      <c r="B41" s="46" t="s">
        <v>176</v>
      </c>
      <c r="C41" s="47"/>
      <c r="D41" s="45" t="s">
        <v>169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4"/>
    </row>
    <row r="42" spans="1:65">
      <c r="B42" s="31"/>
      <c r="C42" s="20"/>
      <c r="D42" s="20"/>
      <c r="BM42" s="54"/>
    </row>
    <row r="43" spans="1:65" ht="15">
      <c r="B43" s="8" t="s">
        <v>383</v>
      </c>
      <c r="BM43" s="28" t="s">
        <v>177</v>
      </c>
    </row>
    <row r="44" spans="1:65" ht="15">
      <c r="A44" s="25" t="s">
        <v>13</v>
      </c>
      <c r="B44" s="18" t="s">
        <v>101</v>
      </c>
      <c r="C44" s="15" t="s">
        <v>102</v>
      </c>
      <c r="D44" s="16" t="s">
        <v>152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153</v>
      </c>
      <c r="C45" s="9" t="s">
        <v>153</v>
      </c>
      <c r="D45" s="146" t="s">
        <v>199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207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6</v>
      </c>
    </row>
    <row r="50" spans="1:65">
      <c r="A50" s="30"/>
      <c r="B50" s="20" t="s">
        <v>172</v>
      </c>
      <c r="C50" s="12"/>
      <c r="D50" s="23">
        <v>2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173</v>
      </c>
      <c r="C51" s="29"/>
      <c r="D51" s="11">
        <v>2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</v>
      </c>
    </row>
    <row r="52" spans="1:65">
      <c r="A52" s="30"/>
      <c r="B52" s="3" t="s">
        <v>174</v>
      </c>
      <c r="C52" s="29"/>
      <c r="D52" s="24">
        <v>0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59</v>
      </c>
    </row>
    <row r="53" spans="1:65">
      <c r="A53" s="30"/>
      <c r="B53" s="3" t="s">
        <v>83</v>
      </c>
      <c r="C53" s="29"/>
      <c r="D53" s="13">
        <v>0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30"/>
      <c r="B54" s="3" t="s">
        <v>175</v>
      </c>
      <c r="C54" s="29"/>
      <c r="D54" s="13">
        <v>0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A55" s="30"/>
      <c r="B55" s="46" t="s">
        <v>176</v>
      </c>
      <c r="C55" s="47"/>
      <c r="D55" s="45" t="s">
        <v>169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4"/>
    </row>
    <row r="56" spans="1:65">
      <c r="B56" s="31"/>
      <c r="C56" s="20"/>
      <c r="D56" s="20"/>
      <c r="BM56" s="54"/>
    </row>
    <row r="57" spans="1:65" ht="15">
      <c r="B57" s="8" t="s">
        <v>384</v>
      </c>
      <c r="BM57" s="28" t="s">
        <v>177</v>
      </c>
    </row>
    <row r="58" spans="1:65" ht="15">
      <c r="A58" s="25" t="s">
        <v>16</v>
      </c>
      <c r="B58" s="18" t="s">
        <v>101</v>
      </c>
      <c r="C58" s="15" t="s">
        <v>102</v>
      </c>
      <c r="D58" s="16" t="s">
        <v>152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153</v>
      </c>
      <c r="C59" s="9" t="s">
        <v>153</v>
      </c>
      <c r="D59" s="146" t="s">
        <v>199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207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0.18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0.22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7</v>
      </c>
    </row>
    <row r="64" spans="1:65">
      <c r="A64" s="30"/>
      <c r="B64" s="20" t="s">
        <v>172</v>
      </c>
      <c r="C64" s="12"/>
      <c r="D64" s="23">
        <v>0.2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173</v>
      </c>
      <c r="C65" s="29"/>
      <c r="D65" s="11">
        <v>0.2</v>
      </c>
      <c r="E65" s="14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0.2</v>
      </c>
    </row>
    <row r="66" spans="1:65">
      <c r="A66" s="30"/>
      <c r="B66" s="3" t="s">
        <v>174</v>
      </c>
      <c r="C66" s="29"/>
      <c r="D66" s="24">
        <v>2.8284271247461908E-2</v>
      </c>
      <c r="E66" s="14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60</v>
      </c>
    </row>
    <row r="67" spans="1:65">
      <c r="A67" s="30"/>
      <c r="B67" s="3" t="s">
        <v>83</v>
      </c>
      <c r="C67" s="29"/>
      <c r="D67" s="13">
        <v>0.14142135623730953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30"/>
      <c r="B68" s="3" t="s">
        <v>175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30"/>
      <c r="B69" s="46" t="s">
        <v>176</v>
      </c>
      <c r="C69" s="47"/>
      <c r="D69" s="45" t="s">
        <v>169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B70" s="31"/>
      <c r="C70" s="20"/>
      <c r="D70" s="20"/>
      <c r="BM70" s="54"/>
    </row>
    <row r="71" spans="1:65" ht="15">
      <c r="B71" s="8" t="s">
        <v>385</v>
      </c>
      <c r="BM71" s="28" t="s">
        <v>177</v>
      </c>
    </row>
    <row r="72" spans="1:65" ht="15">
      <c r="A72" s="25" t="s">
        <v>19</v>
      </c>
      <c r="B72" s="18" t="s">
        <v>101</v>
      </c>
      <c r="C72" s="15" t="s">
        <v>102</v>
      </c>
      <c r="D72" s="16" t="s">
        <v>152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153</v>
      </c>
      <c r="C73" s="9" t="s">
        <v>153</v>
      </c>
      <c r="D73" s="146" t="s">
        <v>199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207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8.8000000000000007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9.6999999999999993</v>
      </c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9</v>
      </c>
    </row>
    <row r="78" spans="1:65">
      <c r="A78" s="30"/>
      <c r="B78" s="20" t="s">
        <v>172</v>
      </c>
      <c r="C78" s="12"/>
      <c r="D78" s="23">
        <v>9.25</v>
      </c>
      <c r="E78" s="14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173</v>
      </c>
      <c r="C79" s="29"/>
      <c r="D79" s="11">
        <v>9.25</v>
      </c>
      <c r="E79" s="14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9.25</v>
      </c>
    </row>
    <row r="80" spans="1:65">
      <c r="A80" s="30"/>
      <c r="B80" s="3" t="s">
        <v>174</v>
      </c>
      <c r="C80" s="29"/>
      <c r="D80" s="24">
        <v>0.63639610306789174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61</v>
      </c>
    </row>
    <row r="81" spans="1:65">
      <c r="A81" s="30"/>
      <c r="B81" s="3" t="s">
        <v>83</v>
      </c>
      <c r="C81" s="29"/>
      <c r="D81" s="13">
        <v>6.8799578710042344E-2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4"/>
    </row>
    <row r="82" spans="1:65">
      <c r="A82" s="30"/>
      <c r="B82" s="3" t="s">
        <v>175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4"/>
    </row>
    <row r="83" spans="1:65">
      <c r="A83" s="30"/>
      <c r="B83" s="46" t="s">
        <v>176</v>
      </c>
      <c r="C83" s="47"/>
      <c r="D83" s="45" t="s">
        <v>169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B84" s="31"/>
      <c r="C84" s="20"/>
      <c r="D84" s="20"/>
      <c r="BM84" s="54"/>
    </row>
    <row r="85" spans="1:65" ht="15">
      <c r="B85" s="8" t="s">
        <v>386</v>
      </c>
      <c r="BM85" s="28" t="s">
        <v>177</v>
      </c>
    </row>
    <row r="86" spans="1:65" ht="15">
      <c r="A86" s="25" t="s">
        <v>22</v>
      </c>
      <c r="B86" s="18" t="s">
        <v>101</v>
      </c>
      <c r="C86" s="15" t="s">
        <v>102</v>
      </c>
      <c r="D86" s="16" t="s">
        <v>152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153</v>
      </c>
      <c r="C87" s="9" t="s">
        <v>153</v>
      </c>
      <c r="D87" s="146" t="s">
        <v>199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207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0">
        <v>64.7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5">
        <v>1</v>
      </c>
    </row>
    <row r="91" spans="1:65">
      <c r="A91" s="30"/>
      <c r="B91" s="19">
        <v>1</v>
      </c>
      <c r="C91" s="9">
        <v>2</v>
      </c>
      <c r="D91" s="206">
        <v>65.400000000000006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5">
        <v>10</v>
      </c>
    </row>
    <row r="92" spans="1:65">
      <c r="A92" s="30"/>
      <c r="B92" s="20" t="s">
        <v>172</v>
      </c>
      <c r="C92" s="12"/>
      <c r="D92" s="209">
        <v>65.050000000000011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5">
        <v>16</v>
      </c>
    </row>
    <row r="93" spans="1:65">
      <c r="A93" s="30"/>
      <c r="B93" s="3" t="s">
        <v>173</v>
      </c>
      <c r="C93" s="29"/>
      <c r="D93" s="206">
        <v>65.050000000000011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5">
        <v>65.05</v>
      </c>
    </row>
    <row r="94" spans="1:65">
      <c r="A94" s="30"/>
      <c r="B94" s="3" t="s">
        <v>174</v>
      </c>
      <c r="C94" s="29"/>
      <c r="D94" s="206">
        <v>0.49497474683058529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5">
        <v>62</v>
      </c>
    </row>
    <row r="95" spans="1:65">
      <c r="A95" s="30"/>
      <c r="B95" s="3" t="s">
        <v>83</v>
      </c>
      <c r="C95" s="29"/>
      <c r="D95" s="13">
        <v>7.6091429182257525E-3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4"/>
    </row>
    <row r="96" spans="1:65">
      <c r="A96" s="30"/>
      <c r="B96" s="3" t="s">
        <v>175</v>
      </c>
      <c r="C96" s="29"/>
      <c r="D96" s="13">
        <v>2.2204460492503131E-16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4"/>
    </row>
    <row r="97" spans="1:65">
      <c r="A97" s="30"/>
      <c r="B97" s="46" t="s">
        <v>176</v>
      </c>
      <c r="C97" s="47"/>
      <c r="D97" s="45" t="s">
        <v>169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4"/>
    </row>
    <row r="98" spans="1:65">
      <c r="B98" s="31"/>
      <c r="C98" s="20"/>
      <c r="D98" s="20"/>
      <c r="BM98" s="54"/>
    </row>
    <row r="99" spans="1:65" ht="15">
      <c r="B99" s="8" t="s">
        <v>387</v>
      </c>
      <c r="BM99" s="28" t="s">
        <v>177</v>
      </c>
    </row>
    <row r="100" spans="1:65" ht="15">
      <c r="A100" s="25" t="s">
        <v>25</v>
      </c>
      <c r="B100" s="18" t="s">
        <v>101</v>
      </c>
      <c r="C100" s="15" t="s">
        <v>102</v>
      </c>
      <c r="D100" s="16" t="s">
        <v>152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153</v>
      </c>
      <c r="C101" s="9" t="s">
        <v>153</v>
      </c>
      <c r="D101" s="146" t="s">
        <v>199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207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3.1</v>
      </c>
      <c r="E104" s="14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3.1</v>
      </c>
      <c r="E105" s="14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11</v>
      </c>
    </row>
    <row r="106" spans="1:65">
      <c r="A106" s="30"/>
      <c r="B106" s="20" t="s">
        <v>172</v>
      </c>
      <c r="C106" s="12"/>
      <c r="D106" s="23">
        <v>3.1</v>
      </c>
      <c r="E106" s="14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173</v>
      </c>
      <c r="C107" s="29"/>
      <c r="D107" s="11">
        <v>3.1</v>
      </c>
      <c r="E107" s="14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3.1</v>
      </c>
    </row>
    <row r="108" spans="1:65">
      <c r="A108" s="30"/>
      <c r="B108" s="3" t="s">
        <v>174</v>
      </c>
      <c r="C108" s="29"/>
      <c r="D108" s="24">
        <v>0</v>
      </c>
      <c r="E108" s="14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63</v>
      </c>
    </row>
    <row r="109" spans="1:65">
      <c r="A109" s="30"/>
      <c r="B109" s="3" t="s">
        <v>83</v>
      </c>
      <c r="C109" s="29"/>
      <c r="D109" s="13">
        <v>0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A110" s="30"/>
      <c r="B110" s="3" t="s">
        <v>175</v>
      </c>
      <c r="C110" s="29"/>
      <c r="D110" s="13">
        <v>0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4"/>
    </row>
    <row r="111" spans="1:65">
      <c r="A111" s="30"/>
      <c r="B111" s="46" t="s">
        <v>176</v>
      </c>
      <c r="C111" s="47"/>
      <c r="D111" s="45" t="s">
        <v>169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4"/>
    </row>
    <row r="112" spans="1:65">
      <c r="B112" s="31"/>
      <c r="C112" s="20"/>
      <c r="D112" s="20"/>
      <c r="BM112" s="54"/>
    </row>
    <row r="113" spans="1:65" ht="15">
      <c r="B113" s="8" t="s">
        <v>388</v>
      </c>
      <c r="BM113" s="28" t="s">
        <v>177</v>
      </c>
    </row>
    <row r="114" spans="1:65" ht="15">
      <c r="A114" s="25" t="s">
        <v>50</v>
      </c>
      <c r="B114" s="18" t="s">
        <v>101</v>
      </c>
      <c r="C114" s="15" t="s">
        <v>102</v>
      </c>
      <c r="D114" s="16" t="s">
        <v>152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153</v>
      </c>
      <c r="C115" s="9" t="s">
        <v>153</v>
      </c>
      <c r="D115" s="146" t="s">
        <v>199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207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2">
        <v>25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</v>
      </c>
    </row>
    <row r="119" spans="1:65">
      <c r="A119" s="30"/>
      <c r="B119" s="19">
        <v>1</v>
      </c>
      <c r="C119" s="9">
        <v>2</v>
      </c>
      <c r="D119" s="216">
        <v>25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12</v>
      </c>
    </row>
    <row r="120" spans="1:65">
      <c r="A120" s="30"/>
      <c r="B120" s="20" t="s">
        <v>172</v>
      </c>
      <c r="C120" s="12"/>
      <c r="D120" s="218">
        <v>25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5">
        <v>16</v>
      </c>
    </row>
    <row r="121" spans="1:65">
      <c r="A121" s="30"/>
      <c r="B121" s="3" t="s">
        <v>173</v>
      </c>
      <c r="C121" s="29"/>
      <c r="D121" s="216">
        <v>25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5">
        <v>25</v>
      </c>
    </row>
    <row r="122" spans="1:65">
      <c r="A122" s="30"/>
      <c r="B122" s="3" t="s">
        <v>174</v>
      </c>
      <c r="C122" s="29"/>
      <c r="D122" s="216">
        <v>0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5">
        <v>64</v>
      </c>
    </row>
    <row r="123" spans="1:65">
      <c r="A123" s="30"/>
      <c r="B123" s="3" t="s">
        <v>83</v>
      </c>
      <c r="C123" s="29"/>
      <c r="D123" s="13">
        <v>0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30"/>
      <c r="B124" s="3" t="s">
        <v>175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30"/>
      <c r="B125" s="46" t="s">
        <v>176</v>
      </c>
      <c r="C125" s="47"/>
      <c r="D125" s="45" t="s">
        <v>169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1"/>
      <c r="C126" s="20"/>
      <c r="D126" s="20"/>
      <c r="BM126" s="54"/>
    </row>
    <row r="127" spans="1:65" ht="15">
      <c r="B127" s="8" t="s">
        <v>389</v>
      </c>
      <c r="BM127" s="28" t="s">
        <v>177</v>
      </c>
    </row>
    <row r="128" spans="1:65" ht="15">
      <c r="A128" s="25" t="s">
        <v>28</v>
      </c>
      <c r="B128" s="18" t="s">
        <v>101</v>
      </c>
      <c r="C128" s="15" t="s">
        <v>102</v>
      </c>
      <c r="D128" s="16" t="s">
        <v>152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153</v>
      </c>
      <c r="C129" s="9" t="s">
        <v>153</v>
      </c>
      <c r="D129" s="146" t="s">
        <v>199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207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5.31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5.36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13</v>
      </c>
    </row>
    <row r="134" spans="1:65">
      <c r="A134" s="30"/>
      <c r="B134" s="20" t="s">
        <v>172</v>
      </c>
      <c r="C134" s="12"/>
      <c r="D134" s="23">
        <v>5.335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173</v>
      </c>
      <c r="C135" s="29"/>
      <c r="D135" s="11">
        <v>5.335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5.335</v>
      </c>
    </row>
    <row r="136" spans="1:65">
      <c r="A136" s="30"/>
      <c r="B136" s="3" t="s">
        <v>174</v>
      </c>
      <c r="C136" s="29"/>
      <c r="D136" s="24">
        <v>3.5355339059327882E-2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65</v>
      </c>
    </row>
    <row r="137" spans="1:65">
      <c r="A137" s="30"/>
      <c r="B137" s="3" t="s">
        <v>83</v>
      </c>
      <c r="C137" s="29"/>
      <c r="D137" s="13">
        <v>6.6270551188993216E-3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30"/>
      <c r="B138" s="3" t="s">
        <v>175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30"/>
      <c r="B139" s="46" t="s">
        <v>176</v>
      </c>
      <c r="C139" s="47"/>
      <c r="D139" s="45" t="s">
        <v>169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B140" s="31"/>
      <c r="C140" s="20"/>
      <c r="D140" s="20"/>
      <c r="BM140" s="54"/>
    </row>
    <row r="141" spans="1:65" ht="15">
      <c r="B141" s="8" t="s">
        <v>390</v>
      </c>
      <c r="BM141" s="28" t="s">
        <v>177</v>
      </c>
    </row>
    <row r="142" spans="1:65" ht="15">
      <c r="A142" s="25" t="s">
        <v>0</v>
      </c>
      <c r="B142" s="18" t="s">
        <v>101</v>
      </c>
      <c r="C142" s="15" t="s">
        <v>102</v>
      </c>
      <c r="D142" s="16" t="s">
        <v>152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153</v>
      </c>
      <c r="C143" s="9" t="s">
        <v>153</v>
      </c>
      <c r="D143" s="146" t="s">
        <v>199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207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0">
        <v>774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5">
        <v>1</v>
      </c>
    </row>
    <row r="147" spans="1:65">
      <c r="A147" s="30"/>
      <c r="B147" s="19">
        <v>1</v>
      </c>
      <c r="C147" s="9">
        <v>2</v>
      </c>
      <c r="D147" s="206">
        <v>832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5">
        <v>14</v>
      </c>
    </row>
    <row r="148" spans="1:65">
      <c r="A148" s="30"/>
      <c r="B148" s="20" t="s">
        <v>172</v>
      </c>
      <c r="C148" s="12"/>
      <c r="D148" s="209">
        <v>803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5">
        <v>16</v>
      </c>
    </row>
    <row r="149" spans="1:65">
      <c r="A149" s="30"/>
      <c r="B149" s="3" t="s">
        <v>173</v>
      </c>
      <c r="C149" s="29"/>
      <c r="D149" s="206">
        <v>803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5">
        <v>803</v>
      </c>
    </row>
    <row r="150" spans="1:65">
      <c r="A150" s="30"/>
      <c r="B150" s="3" t="s">
        <v>174</v>
      </c>
      <c r="C150" s="29"/>
      <c r="D150" s="206">
        <v>41.012193308819754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66</v>
      </c>
    </row>
    <row r="151" spans="1:65">
      <c r="A151" s="30"/>
      <c r="B151" s="3" t="s">
        <v>83</v>
      </c>
      <c r="C151" s="29"/>
      <c r="D151" s="13">
        <v>5.1073715204009655E-2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4"/>
    </row>
    <row r="152" spans="1:65">
      <c r="A152" s="30"/>
      <c r="B152" s="3" t="s">
        <v>175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4"/>
    </row>
    <row r="153" spans="1:65">
      <c r="A153" s="30"/>
      <c r="B153" s="46" t="s">
        <v>176</v>
      </c>
      <c r="C153" s="47"/>
      <c r="D153" s="45" t="s">
        <v>169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4"/>
    </row>
    <row r="154" spans="1:65">
      <c r="B154" s="31"/>
      <c r="C154" s="20"/>
      <c r="D154" s="20"/>
      <c r="BM154" s="54"/>
    </row>
    <row r="155" spans="1:65" ht="15">
      <c r="B155" s="8" t="s">
        <v>391</v>
      </c>
      <c r="BM155" s="28" t="s">
        <v>177</v>
      </c>
    </row>
    <row r="156" spans="1:65" ht="15">
      <c r="A156" s="25" t="s">
        <v>33</v>
      </c>
      <c r="B156" s="18" t="s">
        <v>101</v>
      </c>
      <c r="C156" s="15" t="s">
        <v>102</v>
      </c>
      <c r="D156" s="16" t="s">
        <v>152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153</v>
      </c>
      <c r="C157" s="9" t="s">
        <v>153</v>
      </c>
      <c r="D157" s="146" t="s">
        <v>199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207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4.3099999999999996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4.25</v>
      </c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15</v>
      </c>
    </row>
    <row r="162" spans="1:65">
      <c r="A162" s="30"/>
      <c r="B162" s="20" t="s">
        <v>172</v>
      </c>
      <c r="C162" s="12"/>
      <c r="D162" s="23">
        <v>4.2799999999999994</v>
      </c>
      <c r="E162" s="14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173</v>
      </c>
      <c r="C163" s="29"/>
      <c r="D163" s="11">
        <v>4.2799999999999994</v>
      </c>
      <c r="E163" s="14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4.28</v>
      </c>
    </row>
    <row r="164" spans="1:65">
      <c r="A164" s="30"/>
      <c r="B164" s="3" t="s">
        <v>174</v>
      </c>
      <c r="C164" s="29"/>
      <c r="D164" s="24">
        <v>4.2426406871192576E-2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67</v>
      </c>
    </row>
    <row r="165" spans="1:65">
      <c r="A165" s="30"/>
      <c r="B165" s="3" t="s">
        <v>83</v>
      </c>
      <c r="C165" s="29"/>
      <c r="D165" s="13">
        <v>9.9127118857926591E-3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4"/>
    </row>
    <row r="166" spans="1:65">
      <c r="A166" s="30"/>
      <c r="B166" s="3" t="s">
        <v>175</v>
      </c>
      <c r="C166" s="29"/>
      <c r="D166" s="13">
        <v>-2.2204460492503131E-16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4"/>
    </row>
    <row r="167" spans="1:65">
      <c r="A167" s="30"/>
      <c r="B167" s="46" t="s">
        <v>176</v>
      </c>
      <c r="C167" s="47"/>
      <c r="D167" s="45" t="s">
        <v>169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4"/>
    </row>
    <row r="168" spans="1:65">
      <c r="B168" s="31"/>
      <c r="C168" s="20"/>
      <c r="D168" s="20"/>
      <c r="BM168" s="54"/>
    </row>
    <row r="169" spans="1:65" ht="15">
      <c r="B169" s="8" t="s">
        <v>392</v>
      </c>
      <c r="BM169" s="28" t="s">
        <v>177</v>
      </c>
    </row>
    <row r="170" spans="1:65" ht="15">
      <c r="A170" s="25" t="s">
        <v>36</v>
      </c>
      <c r="B170" s="18" t="s">
        <v>101</v>
      </c>
      <c r="C170" s="15" t="s">
        <v>102</v>
      </c>
      <c r="D170" s="16" t="s">
        <v>152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153</v>
      </c>
      <c r="C171" s="9" t="s">
        <v>153</v>
      </c>
      <c r="D171" s="146" t="s">
        <v>199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207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2.2999999999999998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2.33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16</v>
      </c>
    </row>
    <row r="176" spans="1:65">
      <c r="A176" s="30"/>
      <c r="B176" s="20" t="s">
        <v>172</v>
      </c>
      <c r="C176" s="12"/>
      <c r="D176" s="23">
        <v>2.3149999999999999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173</v>
      </c>
      <c r="C177" s="29"/>
      <c r="D177" s="11">
        <v>2.3149999999999999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2.3149999999999999</v>
      </c>
    </row>
    <row r="178" spans="1:65">
      <c r="A178" s="30"/>
      <c r="B178" s="3" t="s">
        <v>174</v>
      </c>
      <c r="C178" s="29"/>
      <c r="D178" s="24">
        <v>2.12132034355966E-2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68</v>
      </c>
    </row>
    <row r="179" spans="1:65">
      <c r="A179" s="30"/>
      <c r="B179" s="3" t="s">
        <v>83</v>
      </c>
      <c r="C179" s="29"/>
      <c r="D179" s="13">
        <v>9.1633708145125708E-3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30"/>
      <c r="B180" s="3" t="s">
        <v>175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30"/>
      <c r="B181" s="46" t="s">
        <v>176</v>
      </c>
      <c r="C181" s="47"/>
      <c r="D181" s="45" t="s">
        <v>169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1"/>
      <c r="C182" s="20"/>
      <c r="D182" s="20"/>
      <c r="BM182" s="54"/>
    </row>
    <row r="183" spans="1:65" ht="15">
      <c r="B183" s="8" t="s">
        <v>393</v>
      </c>
      <c r="BM183" s="28" t="s">
        <v>177</v>
      </c>
    </row>
    <row r="184" spans="1:65" ht="15">
      <c r="A184" s="25" t="s">
        <v>39</v>
      </c>
      <c r="B184" s="18" t="s">
        <v>101</v>
      </c>
      <c r="C184" s="15" t="s">
        <v>102</v>
      </c>
      <c r="D184" s="16" t="s">
        <v>152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153</v>
      </c>
      <c r="C185" s="9" t="s">
        <v>153</v>
      </c>
      <c r="D185" s="146" t="s">
        <v>199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207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1.18</v>
      </c>
      <c r="E188" s="14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1.21</v>
      </c>
      <c r="E189" s="14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17</v>
      </c>
    </row>
    <row r="190" spans="1:65">
      <c r="A190" s="30"/>
      <c r="B190" s="20" t="s">
        <v>172</v>
      </c>
      <c r="C190" s="12"/>
      <c r="D190" s="23">
        <v>1.1949999999999998</v>
      </c>
      <c r="E190" s="14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173</v>
      </c>
      <c r="C191" s="29"/>
      <c r="D191" s="11">
        <v>1.1949999999999998</v>
      </c>
      <c r="E191" s="14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1.1950000000000001</v>
      </c>
    </row>
    <row r="192" spans="1:65">
      <c r="A192" s="30"/>
      <c r="B192" s="3" t="s">
        <v>174</v>
      </c>
      <c r="C192" s="29"/>
      <c r="D192" s="24">
        <v>2.1213203435596444E-2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69</v>
      </c>
    </row>
    <row r="193" spans="1:65">
      <c r="A193" s="30"/>
      <c r="B193" s="3" t="s">
        <v>83</v>
      </c>
      <c r="C193" s="29"/>
      <c r="D193" s="13">
        <v>1.7751634674139285E-2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30"/>
      <c r="B194" s="3" t="s">
        <v>175</v>
      </c>
      <c r="C194" s="29"/>
      <c r="D194" s="13">
        <v>-2.2204460492503131E-16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30"/>
      <c r="B195" s="46" t="s">
        <v>176</v>
      </c>
      <c r="C195" s="47"/>
      <c r="D195" s="45" t="s">
        <v>169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B196" s="31"/>
      <c r="C196" s="20"/>
      <c r="D196" s="20"/>
      <c r="BM196" s="54"/>
    </row>
    <row r="197" spans="1:65" ht="15">
      <c r="B197" s="8" t="s">
        <v>394</v>
      </c>
      <c r="BM197" s="28" t="s">
        <v>177</v>
      </c>
    </row>
    <row r="198" spans="1:65" ht="15">
      <c r="A198" s="25" t="s">
        <v>42</v>
      </c>
      <c r="B198" s="18" t="s">
        <v>101</v>
      </c>
      <c r="C198" s="15" t="s">
        <v>102</v>
      </c>
      <c r="D198" s="16" t="s">
        <v>152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153</v>
      </c>
      <c r="C199" s="9" t="s">
        <v>153</v>
      </c>
      <c r="D199" s="146" t="s">
        <v>199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207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2">
        <v>13.3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30"/>
      <c r="B203" s="19">
        <v>1</v>
      </c>
      <c r="C203" s="9">
        <v>2</v>
      </c>
      <c r="D203" s="216">
        <v>13.6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19</v>
      </c>
    </row>
    <row r="204" spans="1:65">
      <c r="A204" s="30"/>
      <c r="B204" s="20" t="s">
        <v>172</v>
      </c>
      <c r="C204" s="12"/>
      <c r="D204" s="218">
        <v>13.45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30"/>
      <c r="B205" s="3" t="s">
        <v>173</v>
      </c>
      <c r="C205" s="29"/>
      <c r="D205" s="216">
        <v>13.45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13.45</v>
      </c>
    </row>
    <row r="206" spans="1:65">
      <c r="A206" s="30"/>
      <c r="B206" s="3" t="s">
        <v>174</v>
      </c>
      <c r="C206" s="29"/>
      <c r="D206" s="216">
        <v>0.21213203435596351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70</v>
      </c>
    </row>
    <row r="207" spans="1:65">
      <c r="A207" s="30"/>
      <c r="B207" s="3" t="s">
        <v>83</v>
      </c>
      <c r="C207" s="29"/>
      <c r="D207" s="13">
        <v>1.5771898465127398E-2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4"/>
    </row>
    <row r="208" spans="1:65">
      <c r="A208" s="30"/>
      <c r="B208" s="3" t="s">
        <v>175</v>
      </c>
      <c r="C208" s="29"/>
      <c r="D208" s="13">
        <v>0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4"/>
    </row>
    <row r="209" spans="1:65">
      <c r="A209" s="30"/>
      <c r="B209" s="46" t="s">
        <v>176</v>
      </c>
      <c r="C209" s="47"/>
      <c r="D209" s="45" t="s">
        <v>169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B210" s="31"/>
      <c r="C210" s="20"/>
      <c r="D210" s="20"/>
      <c r="BM210" s="54"/>
    </row>
    <row r="211" spans="1:65" ht="15">
      <c r="B211" s="8" t="s">
        <v>395</v>
      </c>
      <c r="BM211" s="28" t="s">
        <v>177</v>
      </c>
    </row>
    <row r="212" spans="1:65" ht="15">
      <c r="A212" s="25" t="s">
        <v>5</v>
      </c>
      <c r="B212" s="18" t="s">
        <v>101</v>
      </c>
      <c r="C212" s="15" t="s">
        <v>102</v>
      </c>
      <c r="D212" s="16" t="s">
        <v>152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153</v>
      </c>
      <c r="C213" s="9" t="s">
        <v>153</v>
      </c>
      <c r="D213" s="146" t="s">
        <v>199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207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5.08</v>
      </c>
      <c r="E216" s="14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5.09</v>
      </c>
      <c r="E217" s="14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20</v>
      </c>
    </row>
    <row r="218" spans="1:65">
      <c r="A218" s="30"/>
      <c r="B218" s="20" t="s">
        <v>172</v>
      </c>
      <c r="C218" s="12"/>
      <c r="D218" s="23">
        <v>5.085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173</v>
      </c>
      <c r="C219" s="29"/>
      <c r="D219" s="11">
        <v>5.085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5.085</v>
      </c>
    </row>
    <row r="220" spans="1:65">
      <c r="A220" s="30"/>
      <c r="B220" s="3" t="s">
        <v>174</v>
      </c>
      <c r="C220" s="29"/>
      <c r="D220" s="24">
        <v>7.0710678118653244E-3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71</v>
      </c>
    </row>
    <row r="221" spans="1:65">
      <c r="A221" s="30"/>
      <c r="B221" s="3" t="s">
        <v>83</v>
      </c>
      <c r="C221" s="29"/>
      <c r="D221" s="13">
        <v>1.3905738076431316E-3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4"/>
    </row>
    <row r="222" spans="1:65">
      <c r="A222" s="30"/>
      <c r="B222" s="3" t="s">
        <v>175</v>
      </c>
      <c r="C222" s="29"/>
      <c r="D222" s="13">
        <v>0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4"/>
    </row>
    <row r="223" spans="1:65">
      <c r="A223" s="30"/>
      <c r="B223" s="46" t="s">
        <v>176</v>
      </c>
      <c r="C223" s="47"/>
      <c r="D223" s="45" t="s">
        <v>169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4"/>
    </row>
    <row r="224" spans="1:65">
      <c r="B224" s="31"/>
      <c r="C224" s="20"/>
      <c r="D224" s="20"/>
      <c r="BM224" s="54"/>
    </row>
    <row r="225" spans="1:65" ht="15">
      <c r="B225" s="8" t="s">
        <v>396</v>
      </c>
      <c r="BM225" s="28" t="s">
        <v>177</v>
      </c>
    </row>
    <row r="226" spans="1:65" ht="15">
      <c r="A226" s="25" t="s">
        <v>79</v>
      </c>
      <c r="B226" s="18" t="s">
        <v>101</v>
      </c>
      <c r="C226" s="15" t="s">
        <v>102</v>
      </c>
      <c r="D226" s="16" t="s">
        <v>152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153</v>
      </c>
      <c r="C227" s="9" t="s">
        <v>153</v>
      </c>
      <c r="D227" s="146" t="s">
        <v>199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207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1.1499999999999999</v>
      </c>
      <c r="E230" s="14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1.1000000000000001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21</v>
      </c>
    </row>
    <row r="232" spans="1:65">
      <c r="A232" s="30"/>
      <c r="B232" s="20" t="s">
        <v>172</v>
      </c>
      <c r="C232" s="12"/>
      <c r="D232" s="23">
        <v>1.125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173</v>
      </c>
      <c r="C233" s="29"/>
      <c r="D233" s="11">
        <v>1.125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1.125</v>
      </c>
    </row>
    <row r="234" spans="1:65">
      <c r="A234" s="30"/>
      <c r="B234" s="3" t="s">
        <v>174</v>
      </c>
      <c r="C234" s="29"/>
      <c r="D234" s="24">
        <v>3.5355339059327251E-2</v>
      </c>
      <c r="E234" s="14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72</v>
      </c>
    </row>
    <row r="235" spans="1:65">
      <c r="A235" s="30"/>
      <c r="B235" s="3" t="s">
        <v>83</v>
      </c>
      <c r="C235" s="29"/>
      <c r="D235" s="13">
        <v>3.1426968052735337E-2</v>
      </c>
      <c r="E235" s="14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30"/>
      <c r="B236" s="3" t="s">
        <v>175</v>
      </c>
      <c r="C236" s="29"/>
      <c r="D236" s="13">
        <v>0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30"/>
      <c r="B237" s="46" t="s">
        <v>176</v>
      </c>
      <c r="C237" s="47"/>
      <c r="D237" s="45" t="s">
        <v>169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1"/>
      <c r="C238" s="20"/>
      <c r="D238" s="20"/>
      <c r="BM238" s="54"/>
    </row>
    <row r="239" spans="1:65" ht="15">
      <c r="B239" s="8" t="s">
        <v>397</v>
      </c>
      <c r="BM239" s="28" t="s">
        <v>177</v>
      </c>
    </row>
    <row r="240" spans="1:65" ht="15">
      <c r="A240" s="25" t="s">
        <v>8</v>
      </c>
      <c r="B240" s="18" t="s">
        <v>101</v>
      </c>
      <c r="C240" s="15" t="s">
        <v>102</v>
      </c>
      <c r="D240" s="16" t="s">
        <v>152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153</v>
      </c>
      <c r="C241" s="9" t="s">
        <v>153</v>
      </c>
      <c r="D241" s="146" t="s">
        <v>199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207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5.37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5.6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172</v>
      </c>
      <c r="C246" s="12"/>
      <c r="D246" s="23">
        <v>5.4849999999999994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173</v>
      </c>
      <c r="C247" s="29"/>
      <c r="D247" s="11">
        <v>5.4849999999999994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5.4850000000000003</v>
      </c>
    </row>
    <row r="248" spans="1:65">
      <c r="A248" s="30"/>
      <c r="B248" s="3" t="s">
        <v>174</v>
      </c>
      <c r="C248" s="29"/>
      <c r="D248" s="24">
        <v>0.1626345596729056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56</v>
      </c>
    </row>
    <row r="249" spans="1:65">
      <c r="A249" s="30"/>
      <c r="B249" s="3" t="s">
        <v>83</v>
      </c>
      <c r="C249" s="29"/>
      <c r="D249" s="13">
        <v>2.9650785719764015E-2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30"/>
      <c r="B250" s="3" t="s">
        <v>175</v>
      </c>
      <c r="C250" s="29"/>
      <c r="D250" s="13">
        <v>-1.1102230246251565E-16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30"/>
      <c r="B251" s="46" t="s">
        <v>176</v>
      </c>
      <c r="C251" s="47"/>
      <c r="D251" s="45" t="s">
        <v>169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1"/>
      <c r="C252" s="20"/>
      <c r="D252" s="20"/>
      <c r="BM252" s="54"/>
    </row>
    <row r="253" spans="1:65" ht="15">
      <c r="B253" s="8" t="s">
        <v>398</v>
      </c>
      <c r="BM253" s="28" t="s">
        <v>177</v>
      </c>
    </row>
    <row r="254" spans="1:65" ht="15">
      <c r="A254" s="25" t="s">
        <v>11</v>
      </c>
      <c r="B254" s="18" t="s">
        <v>101</v>
      </c>
      <c r="C254" s="15" t="s">
        <v>102</v>
      </c>
      <c r="D254" s="16" t="s">
        <v>152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153</v>
      </c>
      <c r="C255" s="9" t="s">
        <v>153</v>
      </c>
      <c r="D255" s="146" t="s">
        <v>199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207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0.84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0.84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172</v>
      </c>
      <c r="C260" s="12"/>
      <c r="D260" s="23">
        <v>0.84</v>
      </c>
      <c r="E260" s="14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173</v>
      </c>
      <c r="C261" s="29"/>
      <c r="D261" s="11">
        <v>0.84</v>
      </c>
      <c r="E261" s="14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0.84</v>
      </c>
    </row>
    <row r="262" spans="1:65">
      <c r="A262" s="30"/>
      <c r="B262" s="3" t="s">
        <v>174</v>
      </c>
      <c r="C262" s="29"/>
      <c r="D262" s="24">
        <v>0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57</v>
      </c>
    </row>
    <row r="263" spans="1:65">
      <c r="A263" s="30"/>
      <c r="B263" s="3" t="s">
        <v>83</v>
      </c>
      <c r="C263" s="29"/>
      <c r="D263" s="13">
        <v>0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30"/>
      <c r="B264" s="3" t="s">
        <v>175</v>
      </c>
      <c r="C264" s="29"/>
      <c r="D264" s="13">
        <v>0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30"/>
      <c r="B265" s="46" t="s">
        <v>176</v>
      </c>
      <c r="C265" s="47"/>
      <c r="D265" s="45" t="s">
        <v>169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B266" s="31"/>
      <c r="C266" s="20"/>
      <c r="D266" s="20"/>
      <c r="BM266" s="54"/>
    </row>
    <row r="267" spans="1:65" ht="15">
      <c r="B267" s="8" t="s">
        <v>399</v>
      </c>
      <c r="BM267" s="28" t="s">
        <v>177</v>
      </c>
    </row>
    <row r="268" spans="1:65" ht="15">
      <c r="A268" s="25" t="s">
        <v>14</v>
      </c>
      <c r="B268" s="18" t="s">
        <v>101</v>
      </c>
      <c r="C268" s="15" t="s">
        <v>102</v>
      </c>
      <c r="D268" s="16" t="s">
        <v>152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153</v>
      </c>
      <c r="C269" s="9" t="s">
        <v>153</v>
      </c>
      <c r="D269" s="146" t="s">
        <v>199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207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2" t="s">
        <v>148</v>
      </c>
      <c r="E272" s="210"/>
      <c r="F272" s="211"/>
      <c r="G272" s="211"/>
      <c r="H272" s="211"/>
      <c r="I272" s="211"/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  <c r="BI272" s="211"/>
      <c r="BJ272" s="211"/>
      <c r="BK272" s="211"/>
      <c r="BL272" s="211"/>
      <c r="BM272" s="220">
        <v>1</v>
      </c>
    </row>
    <row r="273" spans="1:65">
      <c r="A273" s="30"/>
      <c r="B273" s="19">
        <v>1</v>
      </c>
      <c r="C273" s="9">
        <v>2</v>
      </c>
      <c r="D273" s="223" t="s">
        <v>148</v>
      </c>
      <c r="E273" s="210"/>
      <c r="F273" s="211"/>
      <c r="G273" s="211"/>
      <c r="H273" s="211"/>
      <c r="I273" s="211"/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  <c r="BI273" s="211"/>
      <c r="BJ273" s="211"/>
      <c r="BK273" s="211"/>
      <c r="BL273" s="211"/>
      <c r="BM273" s="220">
        <v>4</v>
      </c>
    </row>
    <row r="274" spans="1:65">
      <c r="A274" s="30"/>
      <c r="B274" s="20" t="s">
        <v>172</v>
      </c>
      <c r="C274" s="12"/>
      <c r="D274" s="221" t="s">
        <v>428</v>
      </c>
      <c r="E274" s="210"/>
      <c r="F274" s="211"/>
      <c r="G274" s="211"/>
      <c r="H274" s="211"/>
      <c r="I274" s="211"/>
      <c r="J274" s="211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  <c r="BI274" s="211"/>
      <c r="BJ274" s="211"/>
      <c r="BK274" s="211"/>
      <c r="BL274" s="211"/>
      <c r="BM274" s="220">
        <v>16</v>
      </c>
    </row>
    <row r="275" spans="1:65">
      <c r="A275" s="30"/>
      <c r="B275" s="3" t="s">
        <v>173</v>
      </c>
      <c r="C275" s="29"/>
      <c r="D275" s="24" t="s">
        <v>428</v>
      </c>
      <c r="E275" s="210"/>
      <c r="F275" s="211"/>
      <c r="G275" s="211"/>
      <c r="H275" s="211"/>
      <c r="I275" s="211"/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1"/>
      <c r="AT275" s="211"/>
      <c r="AU275" s="211"/>
      <c r="AV275" s="211"/>
      <c r="AW275" s="211"/>
      <c r="AX275" s="211"/>
      <c r="AY275" s="211"/>
      <c r="AZ275" s="211"/>
      <c r="BA275" s="211"/>
      <c r="BB275" s="211"/>
      <c r="BC275" s="211"/>
      <c r="BD275" s="211"/>
      <c r="BE275" s="211"/>
      <c r="BF275" s="211"/>
      <c r="BG275" s="211"/>
      <c r="BH275" s="211"/>
      <c r="BI275" s="211"/>
      <c r="BJ275" s="211"/>
      <c r="BK275" s="211"/>
      <c r="BL275" s="211"/>
      <c r="BM275" s="220" t="s">
        <v>148</v>
      </c>
    </row>
    <row r="276" spans="1:65">
      <c r="A276" s="30"/>
      <c r="B276" s="3" t="s">
        <v>174</v>
      </c>
      <c r="C276" s="29"/>
      <c r="D276" s="24" t="s">
        <v>428</v>
      </c>
      <c r="E276" s="210"/>
      <c r="F276" s="211"/>
      <c r="G276" s="211"/>
      <c r="H276" s="211"/>
      <c r="I276" s="211"/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1"/>
      <c r="AT276" s="211"/>
      <c r="AU276" s="211"/>
      <c r="AV276" s="211"/>
      <c r="AW276" s="211"/>
      <c r="AX276" s="211"/>
      <c r="AY276" s="211"/>
      <c r="AZ276" s="211"/>
      <c r="BA276" s="211"/>
      <c r="BB276" s="211"/>
      <c r="BC276" s="211"/>
      <c r="BD276" s="211"/>
      <c r="BE276" s="211"/>
      <c r="BF276" s="211"/>
      <c r="BG276" s="211"/>
      <c r="BH276" s="211"/>
      <c r="BI276" s="211"/>
      <c r="BJ276" s="211"/>
      <c r="BK276" s="211"/>
      <c r="BL276" s="211"/>
      <c r="BM276" s="220">
        <v>58</v>
      </c>
    </row>
    <row r="277" spans="1:65">
      <c r="A277" s="30"/>
      <c r="B277" s="3" t="s">
        <v>83</v>
      </c>
      <c r="C277" s="29"/>
      <c r="D277" s="13" t="s">
        <v>428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4"/>
    </row>
    <row r="278" spans="1:65">
      <c r="A278" s="30"/>
      <c r="B278" s="3" t="s">
        <v>175</v>
      </c>
      <c r="C278" s="29"/>
      <c r="D278" s="13" t="s">
        <v>428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4"/>
    </row>
    <row r="279" spans="1:65">
      <c r="A279" s="30"/>
      <c r="B279" s="46" t="s">
        <v>176</v>
      </c>
      <c r="C279" s="47"/>
      <c r="D279" s="45" t="s">
        <v>169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4"/>
    </row>
    <row r="280" spans="1:65">
      <c r="B280" s="31"/>
      <c r="C280" s="20"/>
      <c r="D280" s="20"/>
      <c r="BM280" s="54"/>
    </row>
    <row r="281" spans="1:65" ht="15">
      <c r="B281" s="8" t="s">
        <v>400</v>
      </c>
      <c r="BM281" s="28" t="s">
        <v>177</v>
      </c>
    </row>
    <row r="282" spans="1:65" ht="15">
      <c r="A282" s="25" t="s">
        <v>17</v>
      </c>
      <c r="B282" s="18" t="s">
        <v>101</v>
      </c>
      <c r="C282" s="15" t="s">
        <v>102</v>
      </c>
      <c r="D282" s="16" t="s">
        <v>152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153</v>
      </c>
      <c r="C283" s="9" t="s">
        <v>153</v>
      </c>
      <c r="D283" s="146" t="s">
        <v>199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207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2">
        <v>32.5</v>
      </c>
      <c r="E286" s="213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5">
        <v>1</v>
      </c>
    </row>
    <row r="287" spans="1:65">
      <c r="A287" s="30"/>
      <c r="B287" s="19">
        <v>1</v>
      </c>
      <c r="C287" s="9">
        <v>2</v>
      </c>
      <c r="D287" s="216">
        <v>32.299999999999997</v>
      </c>
      <c r="E287" s="213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5">
        <v>6</v>
      </c>
    </row>
    <row r="288" spans="1:65">
      <c r="A288" s="30"/>
      <c r="B288" s="20" t="s">
        <v>172</v>
      </c>
      <c r="C288" s="12"/>
      <c r="D288" s="218">
        <v>32.4</v>
      </c>
      <c r="E288" s="213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5">
        <v>16</v>
      </c>
    </row>
    <row r="289" spans="1:65">
      <c r="A289" s="30"/>
      <c r="B289" s="3" t="s">
        <v>173</v>
      </c>
      <c r="C289" s="29"/>
      <c r="D289" s="216">
        <v>32.4</v>
      </c>
      <c r="E289" s="213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5">
        <v>32.4</v>
      </c>
    </row>
    <row r="290" spans="1:65">
      <c r="A290" s="30"/>
      <c r="B290" s="3" t="s">
        <v>174</v>
      </c>
      <c r="C290" s="29"/>
      <c r="D290" s="216">
        <v>0.14142135623731153</v>
      </c>
      <c r="E290" s="213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5">
        <v>59</v>
      </c>
    </row>
    <row r="291" spans="1:65">
      <c r="A291" s="30"/>
      <c r="B291" s="3" t="s">
        <v>83</v>
      </c>
      <c r="C291" s="29"/>
      <c r="D291" s="13">
        <v>4.3648566739910967E-3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30"/>
      <c r="B292" s="3" t="s">
        <v>175</v>
      </c>
      <c r="C292" s="29"/>
      <c r="D292" s="13">
        <v>0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A293" s="30"/>
      <c r="B293" s="46" t="s">
        <v>176</v>
      </c>
      <c r="C293" s="47"/>
      <c r="D293" s="45" t="s">
        <v>169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4"/>
    </row>
    <row r="294" spans="1:65">
      <c r="B294" s="31"/>
      <c r="C294" s="20"/>
      <c r="D294" s="20"/>
      <c r="BM294" s="54"/>
    </row>
    <row r="295" spans="1:65" ht="15">
      <c r="B295" s="8" t="s">
        <v>401</v>
      </c>
      <c r="BM295" s="28" t="s">
        <v>177</v>
      </c>
    </row>
    <row r="296" spans="1:65" ht="15">
      <c r="A296" s="25" t="s">
        <v>23</v>
      </c>
      <c r="B296" s="18" t="s">
        <v>101</v>
      </c>
      <c r="C296" s="15" t="s">
        <v>102</v>
      </c>
      <c r="D296" s="16" t="s">
        <v>152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153</v>
      </c>
      <c r="C297" s="9" t="s">
        <v>153</v>
      </c>
      <c r="D297" s="146" t="s">
        <v>199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207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0.31</v>
      </c>
      <c r="E300" s="14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0.32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</v>
      </c>
    </row>
    <row r="302" spans="1:65">
      <c r="A302" s="30"/>
      <c r="B302" s="20" t="s">
        <v>172</v>
      </c>
      <c r="C302" s="12"/>
      <c r="D302" s="23">
        <v>0.315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173</v>
      </c>
      <c r="C303" s="29"/>
      <c r="D303" s="11">
        <v>0.315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0.315</v>
      </c>
    </row>
    <row r="304" spans="1:65">
      <c r="A304" s="30"/>
      <c r="B304" s="3" t="s">
        <v>174</v>
      </c>
      <c r="C304" s="29"/>
      <c r="D304" s="24">
        <v>7.0710678118654814E-3</v>
      </c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60</v>
      </c>
    </row>
    <row r="305" spans="1:65">
      <c r="A305" s="30"/>
      <c r="B305" s="3" t="s">
        <v>83</v>
      </c>
      <c r="C305" s="29"/>
      <c r="D305" s="13">
        <v>2.244783432338248E-2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30"/>
      <c r="B306" s="3" t="s">
        <v>175</v>
      </c>
      <c r="C306" s="29"/>
      <c r="D306" s="13">
        <v>0</v>
      </c>
      <c r="E306" s="14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30"/>
      <c r="B307" s="46" t="s">
        <v>176</v>
      </c>
      <c r="C307" s="47"/>
      <c r="D307" s="45" t="s">
        <v>169</v>
      </c>
      <c r="E307" s="14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B308" s="31"/>
      <c r="C308" s="20"/>
      <c r="D308" s="20"/>
      <c r="BM308" s="54"/>
    </row>
    <row r="309" spans="1:65" ht="15">
      <c r="B309" s="8" t="s">
        <v>402</v>
      </c>
      <c r="BM309" s="28" t="s">
        <v>177</v>
      </c>
    </row>
    <row r="310" spans="1:65" ht="15">
      <c r="A310" s="25" t="s">
        <v>54</v>
      </c>
      <c r="B310" s="18" t="s">
        <v>101</v>
      </c>
      <c r="C310" s="15" t="s">
        <v>102</v>
      </c>
      <c r="D310" s="16" t="s">
        <v>152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153</v>
      </c>
      <c r="C311" s="9" t="s">
        <v>153</v>
      </c>
      <c r="D311" s="146" t="s">
        <v>199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207</v>
      </c>
      <c r="E312" s="14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9">
        <v>2.41E-2</v>
      </c>
      <c r="E314" s="210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20">
        <v>1</v>
      </c>
    </row>
    <row r="315" spans="1:65">
      <c r="A315" s="30"/>
      <c r="B315" s="19">
        <v>1</v>
      </c>
      <c r="C315" s="9">
        <v>2</v>
      </c>
      <c r="D315" s="24">
        <v>2.41E-2</v>
      </c>
      <c r="E315" s="210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20">
        <v>10</v>
      </c>
    </row>
    <row r="316" spans="1:65">
      <c r="A316" s="30"/>
      <c r="B316" s="20" t="s">
        <v>172</v>
      </c>
      <c r="C316" s="12"/>
      <c r="D316" s="221">
        <v>2.41E-2</v>
      </c>
      <c r="E316" s="210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20">
        <v>16</v>
      </c>
    </row>
    <row r="317" spans="1:65">
      <c r="A317" s="30"/>
      <c r="B317" s="3" t="s">
        <v>173</v>
      </c>
      <c r="C317" s="29"/>
      <c r="D317" s="24">
        <v>2.41E-2</v>
      </c>
      <c r="E317" s="210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220">
        <v>2.41E-2</v>
      </c>
    </row>
    <row r="318" spans="1:65">
      <c r="A318" s="30"/>
      <c r="B318" s="3" t="s">
        <v>174</v>
      </c>
      <c r="C318" s="29"/>
      <c r="D318" s="24">
        <v>0</v>
      </c>
      <c r="E318" s="210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220">
        <v>61</v>
      </c>
    </row>
    <row r="319" spans="1:65">
      <c r="A319" s="30"/>
      <c r="B319" s="3" t="s">
        <v>83</v>
      </c>
      <c r="C319" s="29"/>
      <c r="D319" s="13">
        <v>0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30"/>
      <c r="B320" s="3" t="s">
        <v>175</v>
      </c>
      <c r="C320" s="29"/>
      <c r="D320" s="13">
        <v>0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30"/>
      <c r="B321" s="46" t="s">
        <v>176</v>
      </c>
      <c r="C321" s="47"/>
      <c r="D321" s="45" t="s">
        <v>169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B322" s="31"/>
      <c r="C322" s="20"/>
      <c r="D322" s="20"/>
      <c r="BM322" s="54"/>
    </row>
    <row r="323" spans="1:65" ht="15">
      <c r="B323" s="8" t="s">
        <v>403</v>
      </c>
      <c r="BM323" s="28" t="s">
        <v>177</v>
      </c>
    </row>
    <row r="324" spans="1:65" ht="15">
      <c r="A324" s="25" t="s">
        <v>26</v>
      </c>
      <c r="B324" s="18" t="s">
        <v>101</v>
      </c>
      <c r="C324" s="15" t="s">
        <v>102</v>
      </c>
      <c r="D324" s="16" t="s">
        <v>152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153</v>
      </c>
      <c r="C325" s="9" t="s">
        <v>153</v>
      </c>
      <c r="D325" s="146" t="s">
        <v>199</v>
      </c>
      <c r="E325" s="14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207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2">
        <v>21.6</v>
      </c>
      <c r="E328" s="213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  <c r="BI328" s="214"/>
      <c r="BJ328" s="214"/>
      <c r="BK328" s="214"/>
      <c r="BL328" s="214"/>
      <c r="BM328" s="215">
        <v>1</v>
      </c>
    </row>
    <row r="329" spans="1:65">
      <c r="A329" s="30"/>
      <c r="B329" s="19">
        <v>1</v>
      </c>
      <c r="C329" s="9">
        <v>2</v>
      </c>
      <c r="D329" s="216">
        <v>22</v>
      </c>
      <c r="E329" s="213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  <c r="BI329" s="214"/>
      <c r="BJ329" s="214"/>
      <c r="BK329" s="214"/>
      <c r="BL329" s="214"/>
      <c r="BM329" s="215">
        <v>11</v>
      </c>
    </row>
    <row r="330" spans="1:65">
      <c r="A330" s="30"/>
      <c r="B330" s="20" t="s">
        <v>172</v>
      </c>
      <c r="C330" s="12"/>
      <c r="D330" s="218">
        <v>21.8</v>
      </c>
      <c r="E330" s="213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5">
        <v>16</v>
      </c>
    </row>
    <row r="331" spans="1:65">
      <c r="A331" s="30"/>
      <c r="B331" s="3" t="s">
        <v>173</v>
      </c>
      <c r="C331" s="29"/>
      <c r="D331" s="216">
        <v>21.8</v>
      </c>
      <c r="E331" s="213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5">
        <v>21.8</v>
      </c>
    </row>
    <row r="332" spans="1:65">
      <c r="A332" s="30"/>
      <c r="B332" s="3" t="s">
        <v>174</v>
      </c>
      <c r="C332" s="29"/>
      <c r="D332" s="216">
        <v>0.28284271247461801</v>
      </c>
      <c r="E332" s="213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5">
        <v>62</v>
      </c>
    </row>
    <row r="333" spans="1:65">
      <c r="A333" s="30"/>
      <c r="B333" s="3" t="s">
        <v>83</v>
      </c>
      <c r="C333" s="29"/>
      <c r="D333" s="13">
        <v>1.2974436352046698E-2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4"/>
    </row>
    <row r="334" spans="1:65">
      <c r="A334" s="30"/>
      <c r="B334" s="3" t="s">
        <v>175</v>
      </c>
      <c r="C334" s="29"/>
      <c r="D334" s="13">
        <v>0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4"/>
    </row>
    <row r="335" spans="1:65">
      <c r="A335" s="30"/>
      <c r="B335" s="46" t="s">
        <v>176</v>
      </c>
      <c r="C335" s="47"/>
      <c r="D335" s="45" t="s">
        <v>169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4"/>
    </row>
    <row r="336" spans="1:65">
      <c r="B336" s="31"/>
      <c r="C336" s="20"/>
      <c r="D336" s="20"/>
      <c r="BM336" s="54"/>
    </row>
    <row r="337" spans="1:65" ht="15">
      <c r="B337" s="8" t="s">
        <v>291</v>
      </c>
      <c r="BM337" s="28" t="s">
        <v>177</v>
      </c>
    </row>
    <row r="338" spans="1:65" ht="15">
      <c r="A338" s="25" t="s">
        <v>29</v>
      </c>
      <c r="B338" s="18" t="s">
        <v>101</v>
      </c>
      <c r="C338" s="15" t="s">
        <v>102</v>
      </c>
      <c r="D338" s="16" t="s">
        <v>152</v>
      </c>
      <c r="E338" s="14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153</v>
      </c>
      <c r="C339" s="9" t="s">
        <v>153</v>
      </c>
      <c r="D339" s="146" t="s">
        <v>199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207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2">
        <v>11.3</v>
      </c>
      <c r="E342" s="213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1</v>
      </c>
    </row>
    <row r="343" spans="1:65">
      <c r="A343" s="30"/>
      <c r="B343" s="19">
        <v>1</v>
      </c>
      <c r="C343" s="9">
        <v>2</v>
      </c>
      <c r="D343" s="216">
        <v>11.4</v>
      </c>
      <c r="E343" s="213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5">
        <v>13</v>
      </c>
    </row>
    <row r="344" spans="1:65">
      <c r="A344" s="30"/>
      <c r="B344" s="20" t="s">
        <v>172</v>
      </c>
      <c r="C344" s="12"/>
      <c r="D344" s="218">
        <v>11.350000000000001</v>
      </c>
      <c r="E344" s="213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5">
        <v>16</v>
      </c>
    </row>
    <row r="345" spans="1:65">
      <c r="A345" s="30"/>
      <c r="B345" s="3" t="s">
        <v>173</v>
      </c>
      <c r="C345" s="29"/>
      <c r="D345" s="216">
        <v>11.350000000000001</v>
      </c>
      <c r="E345" s="213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5">
        <v>11.35</v>
      </c>
    </row>
    <row r="346" spans="1:65">
      <c r="A346" s="30"/>
      <c r="B346" s="3" t="s">
        <v>174</v>
      </c>
      <c r="C346" s="29"/>
      <c r="D346" s="216">
        <v>7.0710678118654502E-2</v>
      </c>
      <c r="E346" s="213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5">
        <v>63</v>
      </c>
    </row>
    <row r="347" spans="1:65">
      <c r="A347" s="30"/>
      <c r="B347" s="3" t="s">
        <v>83</v>
      </c>
      <c r="C347" s="29"/>
      <c r="D347" s="13">
        <v>6.2300156932735239E-3</v>
      </c>
      <c r="E347" s="14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30"/>
      <c r="B348" s="3" t="s">
        <v>175</v>
      </c>
      <c r="C348" s="29"/>
      <c r="D348" s="13">
        <v>2.2204460492503131E-16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A349" s="30"/>
      <c r="B349" s="46" t="s">
        <v>176</v>
      </c>
      <c r="C349" s="47"/>
      <c r="D349" s="45" t="s">
        <v>169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4"/>
    </row>
    <row r="350" spans="1:65">
      <c r="B350" s="31"/>
      <c r="C350" s="20"/>
      <c r="D350" s="20"/>
      <c r="BM350" s="54"/>
    </row>
    <row r="351" spans="1:65" ht="15">
      <c r="B351" s="8" t="s">
        <v>404</v>
      </c>
      <c r="BM351" s="28" t="s">
        <v>177</v>
      </c>
    </row>
    <row r="352" spans="1:65" ht="15">
      <c r="A352" s="25" t="s">
        <v>31</v>
      </c>
      <c r="B352" s="18" t="s">
        <v>101</v>
      </c>
      <c r="C352" s="15" t="s">
        <v>102</v>
      </c>
      <c r="D352" s="16" t="s">
        <v>152</v>
      </c>
      <c r="E352" s="14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153</v>
      </c>
      <c r="C353" s="9" t="s">
        <v>153</v>
      </c>
      <c r="D353" s="146" t="s">
        <v>199</v>
      </c>
      <c r="E353" s="14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207</v>
      </c>
      <c r="E354" s="14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2">
        <v>30.9</v>
      </c>
      <c r="E356" s="213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5">
        <v>1</v>
      </c>
    </row>
    <row r="357" spans="1:65">
      <c r="A357" s="30"/>
      <c r="B357" s="19">
        <v>1</v>
      </c>
      <c r="C357" s="9">
        <v>2</v>
      </c>
      <c r="D357" s="216">
        <v>31.8</v>
      </c>
      <c r="E357" s="213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5">
        <v>14</v>
      </c>
    </row>
    <row r="358" spans="1:65">
      <c r="A358" s="30"/>
      <c r="B358" s="20" t="s">
        <v>172</v>
      </c>
      <c r="C358" s="12"/>
      <c r="D358" s="218">
        <v>31.35</v>
      </c>
      <c r="E358" s="213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5">
        <v>16</v>
      </c>
    </row>
    <row r="359" spans="1:65">
      <c r="A359" s="30"/>
      <c r="B359" s="3" t="s">
        <v>173</v>
      </c>
      <c r="C359" s="29"/>
      <c r="D359" s="216">
        <v>31.35</v>
      </c>
      <c r="E359" s="213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5">
        <v>31.35</v>
      </c>
    </row>
    <row r="360" spans="1:65">
      <c r="A360" s="30"/>
      <c r="B360" s="3" t="s">
        <v>174</v>
      </c>
      <c r="C360" s="29"/>
      <c r="D360" s="216">
        <v>0.63639610306789429</v>
      </c>
      <c r="E360" s="213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5">
        <v>64</v>
      </c>
    </row>
    <row r="361" spans="1:65">
      <c r="A361" s="30"/>
      <c r="B361" s="3" t="s">
        <v>83</v>
      </c>
      <c r="C361" s="29"/>
      <c r="D361" s="13">
        <v>2.0299716206312417E-2</v>
      </c>
      <c r="E361" s="14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30"/>
      <c r="B362" s="3" t="s">
        <v>175</v>
      </c>
      <c r="C362" s="29"/>
      <c r="D362" s="13">
        <v>0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30"/>
      <c r="B363" s="46" t="s">
        <v>176</v>
      </c>
      <c r="C363" s="47"/>
      <c r="D363" s="45" t="s">
        <v>169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1"/>
      <c r="C364" s="20"/>
      <c r="D364" s="20"/>
      <c r="BM364" s="54"/>
    </row>
    <row r="365" spans="1:65" ht="15">
      <c r="B365" s="8" t="s">
        <v>405</v>
      </c>
      <c r="BM365" s="28" t="s">
        <v>177</v>
      </c>
    </row>
    <row r="366" spans="1:65" ht="15">
      <c r="A366" s="25" t="s">
        <v>34</v>
      </c>
      <c r="B366" s="18" t="s">
        <v>101</v>
      </c>
      <c r="C366" s="15" t="s">
        <v>102</v>
      </c>
      <c r="D366" s="16" t="s">
        <v>152</v>
      </c>
      <c r="E366" s="14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153</v>
      </c>
      <c r="C367" s="9" t="s">
        <v>153</v>
      </c>
      <c r="D367" s="146" t="s">
        <v>199</v>
      </c>
      <c r="E367" s="14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207</v>
      </c>
      <c r="E368" s="14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4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2">
        <v>10</v>
      </c>
      <c r="E370" s="213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5">
        <v>1</v>
      </c>
    </row>
    <row r="371" spans="1:65">
      <c r="A371" s="30"/>
      <c r="B371" s="19">
        <v>1</v>
      </c>
      <c r="C371" s="9">
        <v>2</v>
      </c>
      <c r="D371" s="216">
        <v>10</v>
      </c>
      <c r="E371" s="213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5">
        <v>15</v>
      </c>
    </row>
    <row r="372" spans="1:65">
      <c r="A372" s="30"/>
      <c r="B372" s="20" t="s">
        <v>172</v>
      </c>
      <c r="C372" s="12"/>
      <c r="D372" s="218">
        <v>10</v>
      </c>
      <c r="E372" s="213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5">
        <v>16</v>
      </c>
    </row>
    <row r="373" spans="1:65">
      <c r="A373" s="30"/>
      <c r="B373" s="3" t="s">
        <v>173</v>
      </c>
      <c r="C373" s="29"/>
      <c r="D373" s="216">
        <v>10</v>
      </c>
      <c r="E373" s="213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5">
        <v>10</v>
      </c>
    </row>
    <row r="374" spans="1:65">
      <c r="A374" s="30"/>
      <c r="B374" s="3" t="s">
        <v>174</v>
      </c>
      <c r="C374" s="29"/>
      <c r="D374" s="216">
        <v>0</v>
      </c>
      <c r="E374" s="213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5">
        <v>65</v>
      </c>
    </row>
    <row r="375" spans="1:65">
      <c r="A375" s="30"/>
      <c r="B375" s="3" t="s">
        <v>83</v>
      </c>
      <c r="C375" s="29"/>
      <c r="D375" s="13">
        <v>0</v>
      </c>
      <c r="E375" s="14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30"/>
      <c r="B376" s="3" t="s">
        <v>175</v>
      </c>
      <c r="C376" s="29"/>
      <c r="D376" s="13">
        <v>0</v>
      </c>
      <c r="E376" s="14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30"/>
      <c r="B377" s="46" t="s">
        <v>176</v>
      </c>
      <c r="C377" s="47"/>
      <c r="D377" s="45" t="s">
        <v>169</v>
      </c>
      <c r="E377" s="14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1"/>
      <c r="C378" s="20"/>
      <c r="D378" s="20"/>
      <c r="BM378" s="54"/>
    </row>
    <row r="379" spans="1:65" ht="15">
      <c r="B379" s="8" t="s">
        <v>406</v>
      </c>
      <c r="BM379" s="28" t="s">
        <v>177</v>
      </c>
    </row>
    <row r="380" spans="1:65" ht="15">
      <c r="A380" s="25" t="s">
        <v>37</v>
      </c>
      <c r="B380" s="18" t="s">
        <v>101</v>
      </c>
      <c r="C380" s="15" t="s">
        <v>102</v>
      </c>
      <c r="D380" s="16" t="s">
        <v>152</v>
      </c>
      <c r="E380" s="14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153</v>
      </c>
      <c r="C381" s="9" t="s">
        <v>153</v>
      </c>
      <c r="D381" s="146" t="s">
        <v>199</v>
      </c>
      <c r="E381" s="14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207</v>
      </c>
      <c r="E382" s="14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4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00">
        <v>1800</v>
      </c>
      <c r="E384" s="203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5">
        <v>1</v>
      </c>
    </row>
    <row r="385" spans="1:65">
      <c r="A385" s="30"/>
      <c r="B385" s="19">
        <v>1</v>
      </c>
      <c r="C385" s="9">
        <v>2</v>
      </c>
      <c r="D385" s="206">
        <v>1800</v>
      </c>
      <c r="E385" s="203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5">
        <v>17</v>
      </c>
    </row>
    <row r="386" spans="1:65">
      <c r="A386" s="30"/>
      <c r="B386" s="20" t="s">
        <v>172</v>
      </c>
      <c r="C386" s="12"/>
      <c r="D386" s="209">
        <v>1800</v>
      </c>
      <c r="E386" s="203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5">
        <v>16</v>
      </c>
    </row>
    <row r="387" spans="1:65">
      <c r="A387" s="30"/>
      <c r="B387" s="3" t="s">
        <v>173</v>
      </c>
      <c r="C387" s="29"/>
      <c r="D387" s="206">
        <v>1800</v>
      </c>
      <c r="E387" s="203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5">
        <v>1800</v>
      </c>
    </row>
    <row r="388" spans="1:65">
      <c r="A388" s="30"/>
      <c r="B388" s="3" t="s">
        <v>174</v>
      </c>
      <c r="C388" s="29"/>
      <c r="D388" s="206">
        <v>0</v>
      </c>
      <c r="E388" s="203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5">
        <v>66</v>
      </c>
    </row>
    <row r="389" spans="1:65">
      <c r="A389" s="30"/>
      <c r="B389" s="3" t="s">
        <v>83</v>
      </c>
      <c r="C389" s="29"/>
      <c r="D389" s="13">
        <v>0</v>
      </c>
      <c r="E389" s="14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30"/>
      <c r="B390" s="3" t="s">
        <v>175</v>
      </c>
      <c r="C390" s="29"/>
      <c r="D390" s="13">
        <v>0</v>
      </c>
      <c r="E390" s="14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30"/>
      <c r="B391" s="46" t="s">
        <v>176</v>
      </c>
      <c r="C391" s="47"/>
      <c r="D391" s="45" t="s">
        <v>169</v>
      </c>
      <c r="E391" s="14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B392" s="31"/>
      <c r="C392" s="20"/>
      <c r="D392" s="20"/>
      <c r="BM392" s="54"/>
    </row>
    <row r="393" spans="1:65" ht="15">
      <c r="B393" s="8" t="s">
        <v>407</v>
      </c>
      <c r="BM393" s="28" t="s">
        <v>177</v>
      </c>
    </row>
    <row r="394" spans="1:65" ht="15">
      <c r="A394" s="25" t="s">
        <v>40</v>
      </c>
      <c r="B394" s="18" t="s">
        <v>101</v>
      </c>
      <c r="C394" s="15" t="s">
        <v>102</v>
      </c>
      <c r="D394" s="16" t="s">
        <v>152</v>
      </c>
      <c r="E394" s="14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153</v>
      </c>
      <c r="C395" s="9" t="s">
        <v>153</v>
      </c>
      <c r="D395" s="146" t="s">
        <v>199</v>
      </c>
      <c r="E395" s="14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207</v>
      </c>
      <c r="E396" s="14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8.24</v>
      </c>
      <c r="E398" s="14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8.25</v>
      </c>
      <c r="E399" s="14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18</v>
      </c>
    </row>
    <row r="400" spans="1:65">
      <c r="A400" s="30"/>
      <c r="B400" s="20" t="s">
        <v>172</v>
      </c>
      <c r="C400" s="12"/>
      <c r="D400" s="23">
        <v>8.245000000000001</v>
      </c>
      <c r="E400" s="14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173</v>
      </c>
      <c r="C401" s="29"/>
      <c r="D401" s="11">
        <v>8.245000000000001</v>
      </c>
      <c r="E401" s="14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8.2449999999999992</v>
      </c>
    </row>
    <row r="402" spans="1:65">
      <c r="A402" s="30"/>
      <c r="B402" s="3" t="s">
        <v>174</v>
      </c>
      <c r="C402" s="29"/>
      <c r="D402" s="24">
        <v>7.0710678118653244E-3</v>
      </c>
      <c r="E402" s="14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67</v>
      </c>
    </row>
    <row r="403" spans="1:65">
      <c r="A403" s="30"/>
      <c r="B403" s="3" t="s">
        <v>83</v>
      </c>
      <c r="C403" s="29"/>
      <c r="D403" s="13">
        <v>8.5761889773988155E-4</v>
      </c>
      <c r="E403" s="14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A404" s="30"/>
      <c r="B404" s="3" t="s">
        <v>175</v>
      </c>
      <c r="C404" s="29"/>
      <c r="D404" s="13">
        <v>2.2204460492503131E-16</v>
      </c>
      <c r="E404" s="14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4"/>
    </row>
    <row r="405" spans="1:65">
      <c r="A405" s="30"/>
      <c r="B405" s="46" t="s">
        <v>176</v>
      </c>
      <c r="C405" s="47"/>
      <c r="D405" s="45" t="s">
        <v>169</v>
      </c>
      <c r="E405" s="14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4"/>
    </row>
    <row r="406" spans="1:65">
      <c r="B406" s="31"/>
      <c r="C406" s="20"/>
      <c r="D406" s="20"/>
      <c r="BM406" s="54"/>
    </row>
    <row r="407" spans="1:65" ht="15">
      <c r="B407" s="8" t="s">
        <v>408</v>
      </c>
      <c r="BM407" s="28" t="s">
        <v>177</v>
      </c>
    </row>
    <row r="408" spans="1:65" ht="15">
      <c r="A408" s="25" t="s">
        <v>43</v>
      </c>
      <c r="B408" s="18" t="s">
        <v>101</v>
      </c>
      <c r="C408" s="15" t="s">
        <v>102</v>
      </c>
      <c r="D408" s="16" t="s">
        <v>152</v>
      </c>
      <c r="E408" s="14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153</v>
      </c>
      <c r="C409" s="9" t="s">
        <v>153</v>
      </c>
      <c r="D409" s="146" t="s">
        <v>199</v>
      </c>
      <c r="E409" s="14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207</v>
      </c>
      <c r="E410" s="14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0">
        <v>191</v>
      </c>
      <c r="E412" s="203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5">
        <v>1</v>
      </c>
    </row>
    <row r="413" spans="1:65">
      <c r="A413" s="30"/>
      <c r="B413" s="19">
        <v>1</v>
      </c>
      <c r="C413" s="9">
        <v>2</v>
      </c>
      <c r="D413" s="206">
        <v>192</v>
      </c>
      <c r="E413" s="203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5">
        <v>19</v>
      </c>
    </row>
    <row r="414" spans="1:65">
      <c r="A414" s="30"/>
      <c r="B414" s="20" t="s">
        <v>172</v>
      </c>
      <c r="C414" s="12"/>
      <c r="D414" s="209">
        <v>191.5</v>
      </c>
      <c r="E414" s="203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5">
        <v>16</v>
      </c>
    </row>
    <row r="415" spans="1:65">
      <c r="A415" s="30"/>
      <c r="B415" s="3" t="s">
        <v>173</v>
      </c>
      <c r="C415" s="29"/>
      <c r="D415" s="206">
        <v>191.5</v>
      </c>
      <c r="E415" s="203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5">
        <v>191.5</v>
      </c>
    </row>
    <row r="416" spans="1:65">
      <c r="A416" s="30"/>
      <c r="B416" s="3" t="s">
        <v>174</v>
      </c>
      <c r="C416" s="29"/>
      <c r="D416" s="206">
        <v>0.70710678118654757</v>
      </c>
      <c r="E416" s="203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5">
        <v>68</v>
      </c>
    </row>
    <row r="417" spans="1:65">
      <c r="A417" s="30"/>
      <c r="B417" s="3" t="s">
        <v>83</v>
      </c>
      <c r="C417" s="29"/>
      <c r="D417" s="13">
        <v>3.6924636093292303E-3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30"/>
      <c r="B418" s="3" t="s">
        <v>175</v>
      </c>
      <c r="C418" s="29"/>
      <c r="D418" s="13">
        <v>0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30"/>
      <c r="B419" s="46" t="s">
        <v>176</v>
      </c>
      <c r="C419" s="47"/>
      <c r="D419" s="45" t="s">
        <v>169</v>
      </c>
      <c r="E419" s="14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B420" s="31"/>
      <c r="C420" s="20"/>
      <c r="D420" s="20"/>
      <c r="BM420" s="54"/>
    </row>
    <row r="421" spans="1:65" ht="15">
      <c r="B421" s="8" t="s">
        <v>409</v>
      </c>
      <c r="BM421" s="28" t="s">
        <v>177</v>
      </c>
    </row>
    <row r="422" spans="1:65" ht="15">
      <c r="A422" s="25" t="s">
        <v>57</v>
      </c>
      <c r="B422" s="18" t="s">
        <v>101</v>
      </c>
      <c r="C422" s="15" t="s">
        <v>102</v>
      </c>
      <c r="D422" s="16" t="s">
        <v>152</v>
      </c>
      <c r="E422" s="14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153</v>
      </c>
      <c r="C423" s="9" t="s">
        <v>153</v>
      </c>
      <c r="D423" s="146" t="s">
        <v>199</v>
      </c>
      <c r="E423" s="14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207</v>
      </c>
      <c r="E424" s="14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2" t="s">
        <v>97</v>
      </c>
      <c r="E426" s="210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220">
        <v>1</v>
      </c>
    </row>
    <row r="427" spans="1:65">
      <c r="A427" s="30"/>
      <c r="B427" s="19">
        <v>1</v>
      </c>
      <c r="C427" s="9">
        <v>2</v>
      </c>
      <c r="D427" s="223" t="s">
        <v>97</v>
      </c>
      <c r="E427" s="210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220">
        <v>20</v>
      </c>
    </row>
    <row r="428" spans="1:65">
      <c r="A428" s="30"/>
      <c r="B428" s="20" t="s">
        <v>172</v>
      </c>
      <c r="C428" s="12"/>
      <c r="D428" s="221" t="s">
        <v>428</v>
      </c>
      <c r="E428" s="210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220">
        <v>16</v>
      </c>
    </row>
    <row r="429" spans="1:65">
      <c r="A429" s="30"/>
      <c r="B429" s="3" t="s">
        <v>173</v>
      </c>
      <c r="C429" s="29"/>
      <c r="D429" s="24" t="s">
        <v>428</v>
      </c>
      <c r="E429" s="210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  <c r="AH429" s="211"/>
      <c r="AI429" s="211"/>
      <c r="AJ429" s="211"/>
      <c r="AK429" s="211"/>
      <c r="AL429" s="211"/>
      <c r="AM429" s="211"/>
      <c r="AN429" s="211"/>
      <c r="AO429" s="211"/>
      <c r="AP429" s="211"/>
      <c r="AQ429" s="211"/>
      <c r="AR429" s="211"/>
      <c r="AS429" s="211"/>
      <c r="AT429" s="211"/>
      <c r="AU429" s="211"/>
      <c r="AV429" s="211"/>
      <c r="AW429" s="211"/>
      <c r="AX429" s="211"/>
      <c r="AY429" s="211"/>
      <c r="AZ429" s="211"/>
      <c r="BA429" s="211"/>
      <c r="BB429" s="211"/>
      <c r="BC429" s="211"/>
      <c r="BD429" s="211"/>
      <c r="BE429" s="211"/>
      <c r="BF429" s="211"/>
      <c r="BG429" s="211"/>
      <c r="BH429" s="211"/>
      <c r="BI429" s="211"/>
      <c r="BJ429" s="211"/>
      <c r="BK429" s="211"/>
      <c r="BL429" s="211"/>
      <c r="BM429" s="220" t="s">
        <v>97</v>
      </c>
    </row>
    <row r="430" spans="1:65">
      <c r="A430" s="30"/>
      <c r="B430" s="3" t="s">
        <v>174</v>
      </c>
      <c r="C430" s="29"/>
      <c r="D430" s="24" t="s">
        <v>428</v>
      </c>
      <c r="E430" s="210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1"/>
      <c r="BD430" s="211"/>
      <c r="BE430" s="211"/>
      <c r="BF430" s="211"/>
      <c r="BG430" s="211"/>
      <c r="BH430" s="211"/>
      <c r="BI430" s="211"/>
      <c r="BJ430" s="211"/>
      <c r="BK430" s="211"/>
      <c r="BL430" s="211"/>
      <c r="BM430" s="220">
        <v>69</v>
      </c>
    </row>
    <row r="431" spans="1:65">
      <c r="A431" s="30"/>
      <c r="B431" s="3" t="s">
        <v>83</v>
      </c>
      <c r="C431" s="29"/>
      <c r="D431" s="13" t="s">
        <v>428</v>
      </c>
      <c r="E431" s="14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30"/>
      <c r="B432" s="3" t="s">
        <v>175</v>
      </c>
      <c r="C432" s="29"/>
      <c r="D432" s="13" t="s">
        <v>428</v>
      </c>
      <c r="E432" s="14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30"/>
      <c r="B433" s="46" t="s">
        <v>176</v>
      </c>
      <c r="C433" s="47"/>
      <c r="D433" s="45" t="s">
        <v>169</v>
      </c>
      <c r="E433" s="14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31"/>
      <c r="C434" s="20"/>
      <c r="D434" s="20"/>
      <c r="BM434" s="54"/>
    </row>
    <row r="435" spans="1:65" ht="15">
      <c r="B435" s="8" t="s">
        <v>410</v>
      </c>
      <c r="BM435" s="28" t="s">
        <v>177</v>
      </c>
    </row>
    <row r="436" spans="1:65" ht="15">
      <c r="A436" s="25" t="s">
        <v>6</v>
      </c>
      <c r="B436" s="18" t="s">
        <v>101</v>
      </c>
      <c r="C436" s="15" t="s">
        <v>102</v>
      </c>
      <c r="D436" s="16" t="s">
        <v>152</v>
      </c>
      <c r="E436" s="14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153</v>
      </c>
      <c r="C437" s="9" t="s">
        <v>153</v>
      </c>
      <c r="D437" s="146" t="s">
        <v>199</v>
      </c>
      <c r="E437" s="14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207</v>
      </c>
      <c r="E438" s="14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4.0999999999999996</v>
      </c>
      <c r="E440" s="14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4.2</v>
      </c>
      <c r="E441" s="14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22</v>
      </c>
    </row>
    <row r="442" spans="1:65">
      <c r="A442" s="30"/>
      <c r="B442" s="20" t="s">
        <v>172</v>
      </c>
      <c r="C442" s="12"/>
      <c r="D442" s="23">
        <v>4.1500000000000004</v>
      </c>
      <c r="E442" s="14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173</v>
      </c>
      <c r="C443" s="29"/>
      <c r="D443" s="11">
        <v>4.1500000000000004</v>
      </c>
      <c r="E443" s="14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4.1500000000000004</v>
      </c>
    </row>
    <row r="444" spans="1:65">
      <c r="A444" s="30"/>
      <c r="B444" s="3" t="s">
        <v>174</v>
      </c>
      <c r="C444" s="29"/>
      <c r="D444" s="24">
        <v>7.0710678118655126E-2</v>
      </c>
      <c r="E444" s="14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70</v>
      </c>
    </row>
    <row r="445" spans="1:65">
      <c r="A445" s="30"/>
      <c r="B445" s="3" t="s">
        <v>83</v>
      </c>
      <c r="C445" s="29"/>
      <c r="D445" s="13">
        <v>1.703871761895304E-2</v>
      </c>
      <c r="E445" s="14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30"/>
      <c r="B446" s="3" t="s">
        <v>175</v>
      </c>
      <c r="C446" s="29"/>
      <c r="D446" s="13">
        <v>0</v>
      </c>
      <c r="E446" s="14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30"/>
      <c r="B447" s="46" t="s">
        <v>176</v>
      </c>
      <c r="C447" s="47"/>
      <c r="D447" s="45" t="s">
        <v>169</v>
      </c>
      <c r="E447" s="14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B448" s="31"/>
      <c r="C448" s="20"/>
      <c r="D448" s="20"/>
      <c r="BM448" s="54"/>
    </row>
    <row r="449" spans="1:65" ht="15">
      <c r="B449" s="8" t="s">
        <v>411</v>
      </c>
      <c r="BM449" s="28" t="s">
        <v>177</v>
      </c>
    </row>
    <row r="450" spans="1:65" ht="15">
      <c r="A450" s="25" t="s">
        <v>9</v>
      </c>
      <c r="B450" s="18" t="s">
        <v>101</v>
      </c>
      <c r="C450" s="15" t="s">
        <v>102</v>
      </c>
      <c r="D450" s="16" t="s">
        <v>152</v>
      </c>
      <c r="E450" s="14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153</v>
      </c>
      <c r="C451" s="9" t="s">
        <v>153</v>
      </c>
      <c r="D451" s="146" t="s">
        <v>199</v>
      </c>
      <c r="E451" s="14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207</v>
      </c>
      <c r="E452" s="14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4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6.4</v>
      </c>
      <c r="E454" s="14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7.1</v>
      </c>
      <c r="E455" s="14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65</v>
      </c>
    </row>
    <row r="456" spans="1:65">
      <c r="A456" s="30"/>
      <c r="B456" s="20" t="s">
        <v>172</v>
      </c>
      <c r="C456" s="12"/>
      <c r="D456" s="23">
        <v>6.75</v>
      </c>
      <c r="E456" s="14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173</v>
      </c>
      <c r="C457" s="29"/>
      <c r="D457" s="11">
        <v>6.75</v>
      </c>
      <c r="E457" s="14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6.75</v>
      </c>
    </row>
    <row r="458" spans="1:65">
      <c r="A458" s="30"/>
      <c r="B458" s="3" t="s">
        <v>174</v>
      </c>
      <c r="C458" s="29"/>
      <c r="D458" s="24">
        <v>0.49497474683058273</v>
      </c>
      <c r="E458" s="14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71</v>
      </c>
    </row>
    <row r="459" spans="1:65">
      <c r="A459" s="30"/>
      <c r="B459" s="3" t="s">
        <v>83</v>
      </c>
      <c r="C459" s="29"/>
      <c r="D459" s="13">
        <v>7.3329592123049292E-2</v>
      </c>
      <c r="E459" s="14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4"/>
    </row>
    <row r="460" spans="1:65">
      <c r="A460" s="30"/>
      <c r="B460" s="3" t="s">
        <v>175</v>
      </c>
      <c r="C460" s="29"/>
      <c r="D460" s="13">
        <v>0</v>
      </c>
      <c r="E460" s="14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4"/>
    </row>
    <row r="461" spans="1:65">
      <c r="A461" s="30"/>
      <c r="B461" s="46" t="s">
        <v>176</v>
      </c>
      <c r="C461" s="47"/>
      <c r="D461" s="45" t="s">
        <v>169</v>
      </c>
      <c r="E461" s="14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4"/>
    </row>
    <row r="462" spans="1:65">
      <c r="B462" s="31"/>
      <c r="C462" s="20"/>
      <c r="D462" s="20"/>
      <c r="BM462" s="54"/>
    </row>
    <row r="463" spans="1:65" ht="15">
      <c r="B463" s="8" t="s">
        <v>412</v>
      </c>
      <c r="BM463" s="28" t="s">
        <v>177</v>
      </c>
    </row>
    <row r="464" spans="1:65" ht="15">
      <c r="A464" s="25" t="s">
        <v>12</v>
      </c>
      <c r="B464" s="18" t="s">
        <v>101</v>
      </c>
      <c r="C464" s="15" t="s">
        <v>102</v>
      </c>
      <c r="D464" s="16" t="s">
        <v>152</v>
      </c>
      <c r="E464" s="14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153</v>
      </c>
      <c r="C465" s="9" t="s">
        <v>153</v>
      </c>
      <c r="D465" s="146" t="s">
        <v>199</v>
      </c>
      <c r="E465" s="14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207</v>
      </c>
      <c r="E466" s="14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6.33</v>
      </c>
      <c r="E468" s="14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6.17</v>
      </c>
      <c r="E469" s="14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5</v>
      </c>
    </row>
    <row r="470" spans="1:65">
      <c r="A470" s="30"/>
      <c r="B470" s="20" t="s">
        <v>172</v>
      </c>
      <c r="C470" s="12"/>
      <c r="D470" s="23">
        <v>6.25</v>
      </c>
      <c r="E470" s="14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173</v>
      </c>
      <c r="C471" s="29"/>
      <c r="D471" s="11">
        <v>6.25</v>
      </c>
      <c r="E471" s="14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6.25</v>
      </c>
    </row>
    <row r="472" spans="1:65">
      <c r="A472" s="30"/>
      <c r="B472" s="3" t="s">
        <v>174</v>
      </c>
      <c r="C472" s="29"/>
      <c r="D472" s="24">
        <v>0.1131370849898477</v>
      </c>
      <c r="E472" s="14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72</v>
      </c>
    </row>
    <row r="473" spans="1:65">
      <c r="A473" s="30"/>
      <c r="B473" s="3" t="s">
        <v>83</v>
      </c>
      <c r="C473" s="29"/>
      <c r="D473" s="13">
        <v>1.8101933598375631E-2</v>
      </c>
      <c r="E473" s="14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30"/>
      <c r="B474" s="3" t="s">
        <v>175</v>
      </c>
      <c r="C474" s="29"/>
      <c r="D474" s="13">
        <v>0</v>
      </c>
      <c r="E474" s="14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30"/>
      <c r="B475" s="46" t="s">
        <v>176</v>
      </c>
      <c r="C475" s="47"/>
      <c r="D475" s="45" t="s">
        <v>169</v>
      </c>
      <c r="E475" s="14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B476" s="31"/>
      <c r="C476" s="20"/>
      <c r="D476" s="20"/>
      <c r="BM476" s="54"/>
    </row>
    <row r="477" spans="1:65" ht="15">
      <c r="B477" s="8" t="s">
        <v>413</v>
      </c>
      <c r="BM477" s="28" t="s">
        <v>177</v>
      </c>
    </row>
    <row r="478" spans="1:65" ht="15">
      <c r="A478" s="25" t="s">
        <v>15</v>
      </c>
      <c r="B478" s="18" t="s">
        <v>101</v>
      </c>
      <c r="C478" s="15" t="s">
        <v>102</v>
      </c>
      <c r="D478" s="16" t="s">
        <v>152</v>
      </c>
      <c r="E478" s="14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153</v>
      </c>
      <c r="C479" s="9" t="s">
        <v>153</v>
      </c>
      <c r="D479" s="146" t="s">
        <v>199</v>
      </c>
      <c r="E479" s="14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207</v>
      </c>
      <c r="E480" s="14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2.8</v>
      </c>
      <c r="E482" s="14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2.8</v>
      </c>
      <c r="E483" s="14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6</v>
      </c>
    </row>
    <row r="484" spans="1:65">
      <c r="A484" s="30"/>
      <c r="B484" s="20" t="s">
        <v>172</v>
      </c>
      <c r="C484" s="12"/>
      <c r="D484" s="23">
        <v>2.8</v>
      </c>
      <c r="E484" s="14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173</v>
      </c>
      <c r="C485" s="29"/>
      <c r="D485" s="11">
        <v>2.8</v>
      </c>
      <c r="E485" s="14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2.8</v>
      </c>
    </row>
    <row r="486" spans="1:65">
      <c r="A486" s="30"/>
      <c r="B486" s="3" t="s">
        <v>174</v>
      </c>
      <c r="C486" s="29"/>
      <c r="D486" s="24">
        <v>0</v>
      </c>
      <c r="E486" s="14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56</v>
      </c>
    </row>
    <row r="487" spans="1:65">
      <c r="A487" s="30"/>
      <c r="B487" s="3" t="s">
        <v>83</v>
      </c>
      <c r="C487" s="29"/>
      <c r="D487" s="13">
        <v>0</v>
      </c>
      <c r="E487" s="14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30"/>
      <c r="B488" s="3" t="s">
        <v>175</v>
      </c>
      <c r="C488" s="29"/>
      <c r="D488" s="13">
        <v>0</v>
      </c>
      <c r="E488" s="14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30"/>
      <c r="B489" s="46" t="s">
        <v>176</v>
      </c>
      <c r="C489" s="47"/>
      <c r="D489" s="45" t="s">
        <v>169</v>
      </c>
      <c r="E489" s="14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B490" s="31"/>
      <c r="C490" s="20"/>
      <c r="D490" s="20"/>
      <c r="BM490" s="54"/>
    </row>
    <row r="491" spans="1:65" ht="15">
      <c r="B491" s="8" t="s">
        <v>414</v>
      </c>
      <c r="BM491" s="28" t="s">
        <v>177</v>
      </c>
    </row>
    <row r="492" spans="1:65" ht="15">
      <c r="A492" s="25" t="s">
        <v>18</v>
      </c>
      <c r="B492" s="18" t="s">
        <v>101</v>
      </c>
      <c r="C492" s="15" t="s">
        <v>102</v>
      </c>
      <c r="D492" s="16" t="s">
        <v>152</v>
      </c>
      <c r="E492" s="14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153</v>
      </c>
      <c r="C493" s="9" t="s">
        <v>153</v>
      </c>
      <c r="D493" s="146" t="s">
        <v>199</v>
      </c>
      <c r="E493" s="14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207</v>
      </c>
      <c r="E494" s="14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0">
        <v>98.9</v>
      </c>
      <c r="E496" s="203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4"/>
      <c r="AT496" s="204"/>
      <c r="AU496" s="204"/>
      <c r="AV496" s="204"/>
      <c r="AW496" s="204"/>
      <c r="AX496" s="204"/>
      <c r="AY496" s="204"/>
      <c r="AZ496" s="204"/>
      <c r="BA496" s="204"/>
      <c r="BB496" s="204"/>
      <c r="BC496" s="204"/>
      <c r="BD496" s="204"/>
      <c r="BE496" s="204"/>
      <c r="BF496" s="204"/>
      <c r="BG496" s="204"/>
      <c r="BH496" s="204"/>
      <c r="BI496" s="204"/>
      <c r="BJ496" s="204"/>
      <c r="BK496" s="204"/>
      <c r="BL496" s="204"/>
      <c r="BM496" s="205">
        <v>1</v>
      </c>
    </row>
    <row r="497" spans="1:65">
      <c r="A497" s="30"/>
      <c r="B497" s="19">
        <v>1</v>
      </c>
      <c r="C497" s="9">
        <v>2</v>
      </c>
      <c r="D497" s="206">
        <v>98.4</v>
      </c>
      <c r="E497" s="203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4"/>
      <c r="AT497" s="204"/>
      <c r="AU497" s="204"/>
      <c r="AV497" s="204"/>
      <c r="AW497" s="204"/>
      <c r="AX497" s="204"/>
      <c r="AY497" s="204"/>
      <c r="AZ497" s="204"/>
      <c r="BA497" s="204"/>
      <c r="BB497" s="204"/>
      <c r="BC497" s="204"/>
      <c r="BD497" s="204"/>
      <c r="BE497" s="204"/>
      <c r="BF497" s="204"/>
      <c r="BG497" s="204"/>
      <c r="BH497" s="204"/>
      <c r="BI497" s="204"/>
      <c r="BJ497" s="204"/>
      <c r="BK497" s="204"/>
      <c r="BL497" s="204"/>
      <c r="BM497" s="205">
        <v>7</v>
      </c>
    </row>
    <row r="498" spans="1:65">
      <c r="A498" s="30"/>
      <c r="B498" s="20" t="s">
        <v>172</v>
      </c>
      <c r="C498" s="12"/>
      <c r="D498" s="209">
        <v>98.65</v>
      </c>
      <c r="E498" s="203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4"/>
      <c r="AT498" s="204"/>
      <c r="AU498" s="204"/>
      <c r="AV498" s="204"/>
      <c r="AW498" s="204"/>
      <c r="AX498" s="204"/>
      <c r="AY498" s="204"/>
      <c r="AZ498" s="204"/>
      <c r="BA498" s="204"/>
      <c r="BB498" s="204"/>
      <c r="BC498" s="204"/>
      <c r="BD498" s="204"/>
      <c r="BE498" s="204"/>
      <c r="BF498" s="204"/>
      <c r="BG498" s="204"/>
      <c r="BH498" s="204"/>
      <c r="BI498" s="204"/>
      <c r="BJ498" s="204"/>
      <c r="BK498" s="204"/>
      <c r="BL498" s="204"/>
      <c r="BM498" s="205">
        <v>16</v>
      </c>
    </row>
    <row r="499" spans="1:65">
      <c r="A499" s="30"/>
      <c r="B499" s="3" t="s">
        <v>173</v>
      </c>
      <c r="C499" s="29"/>
      <c r="D499" s="206">
        <v>98.65</v>
      </c>
      <c r="E499" s="203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4"/>
      <c r="AT499" s="204"/>
      <c r="AU499" s="204"/>
      <c r="AV499" s="204"/>
      <c r="AW499" s="204"/>
      <c r="AX499" s="204"/>
      <c r="AY499" s="204"/>
      <c r="AZ499" s="204"/>
      <c r="BA499" s="204"/>
      <c r="BB499" s="204"/>
      <c r="BC499" s="204"/>
      <c r="BD499" s="204"/>
      <c r="BE499" s="204"/>
      <c r="BF499" s="204"/>
      <c r="BG499" s="204"/>
      <c r="BH499" s="204"/>
      <c r="BI499" s="204"/>
      <c r="BJ499" s="204"/>
      <c r="BK499" s="204"/>
      <c r="BL499" s="204"/>
      <c r="BM499" s="205">
        <v>98.65</v>
      </c>
    </row>
    <row r="500" spans="1:65">
      <c r="A500" s="30"/>
      <c r="B500" s="3" t="s">
        <v>174</v>
      </c>
      <c r="C500" s="29"/>
      <c r="D500" s="206">
        <v>0.35355339059327379</v>
      </c>
      <c r="E500" s="203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205">
        <v>57</v>
      </c>
    </row>
    <row r="501" spans="1:65">
      <c r="A501" s="30"/>
      <c r="B501" s="3" t="s">
        <v>83</v>
      </c>
      <c r="C501" s="29"/>
      <c r="D501" s="13">
        <v>3.5839167824964395E-3</v>
      </c>
      <c r="E501" s="14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30"/>
      <c r="B502" s="3" t="s">
        <v>175</v>
      </c>
      <c r="C502" s="29"/>
      <c r="D502" s="13">
        <v>0</v>
      </c>
      <c r="E502" s="14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30"/>
      <c r="B503" s="46" t="s">
        <v>176</v>
      </c>
      <c r="C503" s="47"/>
      <c r="D503" s="45" t="s">
        <v>169</v>
      </c>
      <c r="E503" s="14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1"/>
      <c r="C504" s="20"/>
      <c r="D504" s="20"/>
      <c r="BM504" s="54"/>
    </row>
    <row r="505" spans="1:65" ht="15">
      <c r="B505" s="8" t="s">
        <v>415</v>
      </c>
      <c r="BM505" s="28" t="s">
        <v>177</v>
      </c>
    </row>
    <row r="506" spans="1:65" ht="15">
      <c r="A506" s="25" t="s">
        <v>21</v>
      </c>
      <c r="B506" s="18" t="s">
        <v>101</v>
      </c>
      <c r="C506" s="15" t="s">
        <v>102</v>
      </c>
      <c r="D506" s="16" t="s">
        <v>152</v>
      </c>
      <c r="E506" s="14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153</v>
      </c>
      <c r="C507" s="9" t="s">
        <v>153</v>
      </c>
      <c r="D507" s="146" t="s">
        <v>199</v>
      </c>
      <c r="E507" s="14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207</v>
      </c>
      <c r="E508" s="14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0.87</v>
      </c>
      <c r="E510" s="14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0.84</v>
      </c>
      <c r="E511" s="14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8</v>
      </c>
    </row>
    <row r="512" spans="1:65">
      <c r="A512" s="30"/>
      <c r="B512" s="20" t="s">
        <v>172</v>
      </c>
      <c r="C512" s="12"/>
      <c r="D512" s="23">
        <v>0.85499999999999998</v>
      </c>
      <c r="E512" s="14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173</v>
      </c>
      <c r="C513" s="29"/>
      <c r="D513" s="11">
        <v>0.85499999999999998</v>
      </c>
      <c r="E513" s="14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0.85499999999999998</v>
      </c>
    </row>
    <row r="514" spans="1:65">
      <c r="A514" s="30"/>
      <c r="B514" s="3" t="s">
        <v>174</v>
      </c>
      <c r="C514" s="29"/>
      <c r="D514" s="24">
        <v>2.1213203435596444E-2</v>
      </c>
      <c r="E514" s="14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58</v>
      </c>
    </row>
    <row r="515" spans="1:65">
      <c r="A515" s="30"/>
      <c r="B515" s="3" t="s">
        <v>83</v>
      </c>
      <c r="C515" s="29"/>
      <c r="D515" s="13">
        <v>2.4810764252159584E-2</v>
      </c>
      <c r="E515" s="14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30"/>
      <c r="B516" s="3" t="s">
        <v>175</v>
      </c>
      <c r="C516" s="29"/>
      <c r="D516" s="13">
        <v>0</v>
      </c>
      <c r="E516" s="14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30"/>
      <c r="B517" s="46" t="s">
        <v>176</v>
      </c>
      <c r="C517" s="47"/>
      <c r="D517" s="45" t="s">
        <v>169</v>
      </c>
      <c r="E517" s="14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B518" s="31"/>
      <c r="C518" s="20"/>
      <c r="D518" s="20"/>
      <c r="BM518" s="54"/>
    </row>
    <row r="519" spans="1:65" ht="15">
      <c r="B519" s="8" t="s">
        <v>416</v>
      </c>
      <c r="BM519" s="28" t="s">
        <v>177</v>
      </c>
    </row>
    <row r="520" spans="1:65" ht="15">
      <c r="A520" s="25" t="s">
        <v>24</v>
      </c>
      <c r="B520" s="18" t="s">
        <v>101</v>
      </c>
      <c r="C520" s="15" t="s">
        <v>102</v>
      </c>
      <c r="D520" s="16" t="s">
        <v>152</v>
      </c>
      <c r="E520" s="14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153</v>
      </c>
      <c r="C521" s="9" t="s">
        <v>153</v>
      </c>
      <c r="D521" s="146" t="s">
        <v>199</v>
      </c>
      <c r="E521" s="14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207</v>
      </c>
      <c r="E522" s="14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0.76</v>
      </c>
      <c r="E524" s="14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0.76</v>
      </c>
      <c r="E525" s="14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9</v>
      </c>
    </row>
    <row r="526" spans="1:65">
      <c r="A526" s="30"/>
      <c r="B526" s="20" t="s">
        <v>172</v>
      </c>
      <c r="C526" s="12"/>
      <c r="D526" s="23">
        <v>0.76</v>
      </c>
      <c r="E526" s="14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173</v>
      </c>
      <c r="C527" s="29"/>
      <c r="D527" s="11">
        <v>0.76</v>
      </c>
      <c r="E527" s="14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0.76</v>
      </c>
    </row>
    <row r="528" spans="1:65">
      <c r="A528" s="30"/>
      <c r="B528" s="3" t="s">
        <v>174</v>
      </c>
      <c r="C528" s="29"/>
      <c r="D528" s="24">
        <v>0</v>
      </c>
      <c r="E528" s="14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59</v>
      </c>
    </row>
    <row r="529" spans="1:65">
      <c r="A529" s="30"/>
      <c r="B529" s="3" t="s">
        <v>83</v>
      </c>
      <c r="C529" s="29"/>
      <c r="D529" s="13">
        <v>0</v>
      </c>
      <c r="E529" s="14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A530" s="30"/>
      <c r="B530" s="3" t="s">
        <v>175</v>
      </c>
      <c r="C530" s="29"/>
      <c r="D530" s="13">
        <v>0</v>
      </c>
      <c r="E530" s="14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A531" s="30"/>
      <c r="B531" s="46" t="s">
        <v>176</v>
      </c>
      <c r="C531" s="47"/>
      <c r="D531" s="45" t="s">
        <v>169</v>
      </c>
      <c r="E531" s="14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4"/>
    </row>
    <row r="532" spans="1:65">
      <c r="B532" s="31"/>
      <c r="C532" s="20"/>
      <c r="D532" s="20"/>
      <c r="BM532" s="54"/>
    </row>
    <row r="533" spans="1:65" ht="15">
      <c r="B533" s="8" t="s">
        <v>417</v>
      </c>
      <c r="BM533" s="28" t="s">
        <v>177</v>
      </c>
    </row>
    <row r="534" spans="1:65" ht="15">
      <c r="A534" s="25" t="s">
        <v>27</v>
      </c>
      <c r="B534" s="18" t="s">
        <v>101</v>
      </c>
      <c r="C534" s="15" t="s">
        <v>102</v>
      </c>
      <c r="D534" s="16" t="s">
        <v>152</v>
      </c>
      <c r="E534" s="14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153</v>
      </c>
      <c r="C535" s="9" t="s">
        <v>153</v>
      </c>
      <c r="D535" s="146" t="s">
        <v>199</v>
      </c>
      <c r="E535" s="14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207</v>
      </c>
      <c r="E536" s="14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</v>
      </c>
      <c r="E538" s="14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</v>
      </c>
      <c r="E539" s="14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10</v>
      </c>
    </row>
    <row r="540" spans="1:65">
      <c r="A540" s="30"/>
      <c r="B540" s="20" t="s">
        <v>172</v>
      </c>
      <c r="C540" s="12"/>
      <c r="D540" s="23">
        <v>0.6</v>
      </c>
      <c r="E540" s="14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173</v>
      </c>
      <c r="C541" s="29"/>
      <c r="D541" s="11">
        <v>0.6</v>
      </c>
      <c r="E541" s="14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</v>
      </c>
    </row>
    <row r="542" spans="1:65">
      <c r="A542" s="30"/>
      <c r="B542" s="3" t="s">
        <v>174</v>
      </c>
      <c r="C542" s="29"/>
      <c r="D542" s="24">
        <v>0</v>
      </c>
      <c r="E542" s="14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60</v>
      </c>
    </row>
    <row r="543" spans="1:65">
      <c r="A543" s="30"/>
      <c r="B543" s="3" t="s">
        <v>83</v>
      </c>
      <c r="C543" s="29"/>
      <c r="D543" s="13">
        <v>0</v>
      </c>
      <c r="E543" s="14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A544" s="30"/>
      <c r="B544" s="3" t="s">
        <v>175</v>
      </c>
      <c r="C544" s="29"/>
      <c r="D544" s="13">
        <v>0</v>
      </c>
      <c r="E544" s="14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30"/>
      <c r="B545" s="46" t="s">
        <v>176</v>
      </c>
      <c r="C545" s="47"/>
      <c r="D545" s="45" t="s">
        <v>169</v>
      </c>
      <c r="E545" s="14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B546" s="31"/>
      <c r="C546" s="20"/>
      <c r="D546" s="20"/>
      <c r="BM546" s="54"/>
    </row>
    <row r="547" spans="1:65" ht="15">
      <c r="B547" s="8" t="s">
        <v>418</v>
      </c>
      <c r="BM547" s="28" t="s">
        <v>177</v>
      </c>
    </row>
    <row r="548" spans="1:65" ht="15">
      <c r="A548" s="25" t="s">
        <v>30</v>
      </c>
      <c r="B548" s="18" t="s">
        <v>101</v>
      </c>
      <c r="C548" s="15" t="s">
        <v>102</v>
      </c>
      <c r="D548" s="16" t="s">
        <v>152</v>
      </c>
      <c r="E548" s="14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153</v>
      </c>
      <c r="C549" s="9" t="s">
        <v>153</v>
      </c>
      <c r="D549" s="146" t="s">
        <v>199</v>
      </c>
      <c r="E549" s="14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207</v>
      </c>
      <c r="E550" s="14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7.95</v>
      </c>
      <c r="E552" s="14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8.01</v>
      </c>
      <c r="E553" s="14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11</v>
      </c>
    </row>
    <row r="554" spans="1:65">
      <c r="A554" s="30"/>
      <c r="B554" s="20" t="s">
        <v>172</v>
      </c>
      <c r="C554" s="12"/>
      <c r="D554" s="23">
        <v>7.98</v>
      </c>
      <c r="E554" s="14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173</v>
      </c>
      <c r="C555" s="29"/>
      <c r="D555" s="11">
        <v>7.98</v>
      </c>
      <c r="E555" s="14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7.98</v>
      </c>
    </row>
    <row r="556" spans="1:65">
      <c r="A556" s="30"/>
      <c r="B556" s="3" t="s">
        <v>174</v>
      </c>
      <c r="C556" s="29"/>
      <c r="D556" s="24">
        <v>4.2426406871192576E-2</v>
      </c>
      <c r="E556" s="14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61</v>
      </c>
    </row>
    <row r="557" spans="1:65">
      <c r="A557" s="30"/>
      <c r="B557" s="3" t="s">
        <v>83</v>
      </c>
      <c r="C557" s="29"/>
      <c r="D557" s="13">
        <v>5.3165923397484431E-3</v>
      </c>
      <c r="E557" s="14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30"/>
      <c r="B558" s="3" t="s">
        <v>175</v>
      </c>
      <c r="C558" s="29"/>
      <c r="D558" s="13">
        <v>0</v>
      </c>
      <c r="E558" s="14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30"/>
      <c r="B559" s="46" t="s">
        <v>176</v>
      </c>
      <c r="C559" s="47"/>
      <c r="D559" s="45" t="s">
        <v>169</v>
      </c>
      <c r="E559" s="14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B560" s="31"/>
      <c r="C560" s="20"/>
      <c r="D560" s="20"/>
      <c r="BM560" s="54"/>
    </row>
    <row r="561" spans="1:65" ht="15">
      <c r="B561" s="8" t="s">
        <v>419</v>
      </c>
      <c r="BM561" s="28" t="s">
        <v>177</v>
      </c>
    </row>
    <row r="562" spans="1:65" ht="15">
      <c r="A562" s="25" t="s">
        <v>60</v>
      </c>
      <c r="B562" s="18" t="s">
        <v>101</v>
      </c>
      <c r="C562" s="15" t="s">
        <v>102</v>
      </c>
      <c r="D562" s="16" t="s">
        <v>152</v>
      </c>
      <c r="E562" s="14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153</v>
      </c>
      <c r="C563" s="9" t="s">
        <v>153</v>
      </c>
      <c r="D563" s="146" t="s">
        <v>199</v>
      </c>
      <c r="E563" s="14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207</v>
      </c>
      <c r="E564" s="14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9">
        <v>0.20500000000000002</v>
      </c>
      <c r="E566" s="210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  <c r="AK566" s="211"/>
      <c r="AL566" s="211"/>
      <c r="AM566" s="211"/>
      <c r="AN566" s="211"/>
      <c r="AO566" s="211"/>
      <c r="AP566" s="211"/>
      <c r="AQ566" s="211"/>
      <c r="AR566" s="211"/>
      <c r="AS566" s="211"/>
      <c r="AT566" s="211"/>
      <c r="AU566" s="211"/>
      <c r="AV566" s="211"/>
      <c r="AW566" s="211"/>
      <c r="AX566" s="211"/>
      <c r="AY566" s="211"/>
      <c r="AZ566" s="211"/>
      <c r="BA566" s="211"/>
      <c r="BB566" s="211"/>
      <c r="BC566" s="211"/>
      <c r="BD566" s="211"/>
      <c r="BE566" s="211"/>
      <c r="BF566" s="211"/>
      <c r="BG566" s="211"/>
      <c r="BH566" s="211"/>
      <c r="BI566" s="211"/>
      <c r="BJ566" s="211"/>
      <c r="BK566" s="211"/>
      <c r="BL566" s="211"/>
      <c r="BM566" s="220">
        <v>1</v>
      </c>
    </row>
    <row r="567" spans="1:65">
      <c r="A567" s="30"/>
      <c r="B567" s="19">
        <v>1</v>
      </c>
      <c r="C567" s="9">
        <v>2</v>
      </c>
      <c r="D567" s="24">
        <v>0.20500000000000002</v>
      </c>
      <c r="E567" s="210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  <c r="AR567" s="211"/>
      <c r="AS567" s="211"/>
      <c r="AT567" s="211"/>
      <c r="AU567" s="211"/>
      <c r="AV567" s="211"/>
      <c r="AW567" s="211"/>
      <c r="AX567" s="211"/>
      <c r="AY567" s="211"/>
      <c r="AZ567" s="211"/>
      <c r="BA567" s="211"/>
      <c r="BB567" s="211"/>
      <c r="BC567" s="211"/>
      <c r="BD567" s="211"/>
      <c r="BE567" s="211"/>
      <c r="BF567" s="211"/>
      <c r="BG567" s="211"/>
      <c r="BH567" s="211"/>
      <c r="BI567" s="211"/>
      <c r="BJ567" s="211"/>
      <c r="BK567" s="211"/>
      <c r="BL567" s="211"/>
      <c r="BM567" s="220">
        <v>12</v>
      </c>
    </row>
    <row r="568" spans="1:65">
      <c r="A568" s="30"/>
      <c r="B568" s="20" t="s">
        <v>172</v>
      </c>
      <c r="C568" s="12"/>
      <c r="D568" s="221">
        <v>0.20500000000000002</v>
      </c>
      <c r="E568" s="210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11"/>
      <c r="AT568" s="211"/>
      <c r="AU568" s="211"/>
      <c r="AV568" s="211"/>
      <c r="AW568" s="211"/>
      <c r="AX568" s="211"/>
      <c r="AY568" s="211"/>
      <c r="AZ568" s="211"/>
      <c r="BA568" s="211"/>
      <c r="BB568" s="211"/>
      <c r="BC568" s="211"/>
      <c r="BD568" s="211"/>
      <c r="BE568" s="211"/>
      <c r="BF568" s="211"/>
      <c r="BG568" s="211"/>
      <c r="BH568" s="211"/>
      <c r="BI568" s="211"/>
      <c r="BJ568" s="211"/>
      <c r="BK568" s="211"/>
      <c r="BL568" s="211"/>
      <c r="BM568" s="220">
        <v>16</v>
      </c>
    </row>
    <row r="569" spans="1:65">
      <c r="A569" s="30"/>
      <c r="B569" s="3" t="s">
        <v>173</v>
      </c>
      <c r="C569" s="29"/>
      <c r="D569" s="24">
        <v>0.20500000000000002</v>
      </c>
      <c r="E569" s="210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11"/>
      <c r="AT569" s="211"/>
      <c r="AU569" s="211"/>
      <c r="AV569" s="211"/>
      <c r="AW569" s="211"/>
      <c r="AX569" s="211"/>
      <c r="AY569" s="211"/>
      <c r="AZ569" s="211"/>
      <c r="BA569" s="211"/>
      <c r="BB569" s="211"/>
      <c r="BC569" s="211"/>
      <c r="BD569" s="211"/>
      <c r="BE569" s="211"/>
      <c r="BF569" s="211"/>
      <c r="BG569" s="211"/>
      <c r="BH569" s="211"/>
      <c r="BI569" s="211"/>
      <c r="BJ569" s="211"/>
      <c r="BK569" s="211"/>
      <c r="BL569" s="211"/>
      <c r="BM569" s="220">
        <v>0.20499999999999999</v>
      </c>
    </row>
    <row r="570" spans="1:65">
      <c r="A570" s="30"/>
      <c r="B570" s="3" t="s">
        <v>174</v>
      </c>
      <c r="C570" s="29"/>
      <c r="D570" s="24">
        <v>0</v>
      </c>
      <c r="E570" s="210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11"/>
      <c r="AT570" s="211"/>
      <c r="AU570" s="211"/>
      <c r="AV570" s="211"/>
      <c r="AW570" s="211"/>
      <c r="AX570" s="211"/>
      <c r="AY570" s="211"/>
      <c r="AZ570" s="211"/>
      <c r="BA570" s="211"/>
      <c r="BB570" s="211"/>
      <c r="BC570" s="211"/>
      <c r="BD570" s="211"/>
      <c r="BE570" s="211"/>
      <c r="BF570" s="211"/>
      <c r="BG570" s="211"/>
      <c r="BH570" s="211"/>
      <c r="BI570" s="211"/>
      <c r="BJ570" s="211"/>
      <c r="BK570" s="211"/>
      <c r="BL570" s="211"/>
      <c r="BM570" s="220">
        <v>62</v>
      </c>
    </row>
    <row r="571" spans="1:65">
      <c r="A571" s="30"/>
      <c r="B571" s="3" t="s">
        <v>83</v>
      </c>
      <c r="C571" s="29"/>
      <c r="D571" s="13">
        <v>0</v>
      </c>
      <c r="E571" s="14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30"/>
      <c r="B572" s="3" t="s">
        <v>175</v>
      </c>
      <c r="C572" s="29"/>
      <c r="D572" s="13">
        <v>2.2204460492503131E-16</v>
      </c>
      <c r="E572" s="14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30"/>
      <c r="B573" s="46" t="s">
        <v>176</v>
      </c>
      <c r="C573" s="47"/>
      <c r="D573" s="45" t="s">
        <v>169</v>
      </c>
      <c r="E573" s="14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B574" s="31"/>
      <c r="C574" s="20"/>
      <c r="D574" s="20"/>
      <c r="BM574" s="54"/>
    </row>
    <row r="575" spans="1:65" ht="15">
      <c r="B575" s="8" t="s">
        <v>420</v>
      </c>
      <c r="BM575" s="28" t="s">
        <v>177</v>
      </c>
    </row>
    <row r="576" spans="1:65" ht="15">
      <c r="A576" s="25" t="s">
        <v>61</v>
      </c>
      <c r="B576" s="18" t="s">
        <v>101</v>
      </c>
      <c r="C576" s="15" t="s">
        <v>102</v>
      </c>
      <c r="D576" s="16" t="s">
        <v>152</v>
      </c>
      <c r="E576" s="14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153</v>
      </c>
      <c r="C577" s="9" t="s">
        <v>153</v>
      </c>
      <c r="D577" s="146" t="s">
        <v>199</v>
      </c>
      <c r="E577" s="14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207</v>
      </c>
      <c r="E578" s="14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2.4</v>
      </c>
      <c r="E580" s="14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2.4</v>
      </c>
      <c r="E581" s="14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13</v>
      </c>
    </row>
    <row r="582" spans="1:65">
      <c r="A582" s="30"/>
      <c r="B582" s="20" t="s">
        <v>172</v>
      </c>
      <c r="C582" s="12"/>
      <c r="D582" s="23">
        <v>2.4</v>
      </c>
      <c r="E582" s="14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173</v>
      </c>
      <c r="C583" s="29"/>
      <c r="D583" s="11">
        <v>2.4</v>
      </c>
      <c r="E583" s="14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2.4</v>
      </c>
    </row>
    <row r="584" spans="1:65">
      <c r="A584" s="30"/>
      <c r="B584" s="3" t="s">
        <v>174</v>
      </c>
      <c r="C584" s="29"/>
      <c r="D584" s="24">
        <v>0</v>
      </c>
      <c r="E584" s="14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63</v>
      </c>
    </row>
    <row r="585" spans="1:65">
      <c r="A585" s="30"/>
      <c r="B585" s="3" t="s">
        <v>83</v>
      </c>
      <c r="C585" s="29"/>
      <c r="D585" s="13">
        <v>0</v>
      </c>
      <c r="E585" s="14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4"/>
    </row>
    <row r="586" spans="1:65">
      <c r="A586" s="30"/>
      <c r="B586" s="3" t="s">
        <v>175</v>
      </c>
      <c r="C586" s="29"/>
      <c r="D586" s="13">
        <v>0</v>
      </c>
      <c r="E586" s="14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4"/>
    </row>
    <row r="587" spans="1:65">
      <c r="A587" s="30"/>
      <c r="B587" s="46" t="s">
        <v>176</v>
      </c>
      <c r="C587" s="47"/>
      <c r="D587" s="45" t="s">
        <v>169</v>
      </c>
      <c r="E587" s="14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B588" s="31"/>
      <c r="C588" s="20"/>
      <c r="D588" s="20"/>
      <c r="BM588" s="54"/>
    </row>
    <row r="589" spans="1:65" ht="15">
      <c r="B589" s="8" t="s">
        <v>312</v>
      </c>
      <c r="BM589" s="28" t="s">
        <v>177</v>
      </c>
    </row>
    <row r="590" spans="1:65" ht="15">
      <c r="A590" s="25" t="s">
        <v>62</v>
      </c>
      <c r="B590" s="18" t="s">
        <v>101</v>
      </c>
      <c r="C590" s="15" t="s">
        <v>102</v>
      </c>
      <c r="D590" s="16" t="s">
        <v>152</v>
      </c>
      <c r="E590" s="14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153</v>
      </c>
      <c r="C591" s="9" t="s">
        <v>153</v>
      </c>
      <c r="D591" s="146" t="s">
        <v>199</v>
      </c>
      <c r="E591" s="14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207</v>
      </c>
      <c r="E592" s="14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0.32</v>
      </c>
      <c r="E594" s="14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0.33</v>
      </c>
      <c r="E595" s="14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14</v>
      </c>
    </row>
    <row r="596" spans="1:65">
      <c r="A596" s="30"/>
      <c r="B596" s="20" t="s">
        <v>172</v>
      </c>
      <c r="C596" s="12"/>
      <c r="D596" s="23">
        <v>0.32500000000000001</v>
      </c>
      <c r="E596" s="14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173</v>
      </c>
      <c r="C597" s="29"/>
      <c r="D597" s="11">
        <v>0.32500000000000001</v>
      </c>
      <c r="E597" s="14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0.32500000000000001</v>
      </c>
    </row>
    <row r="598" spans="1:65">
      <c r="A598" s="30"/>
      <c r="B598" s="3" t="s">
        <v>174</v>
      </c>
      <c r="C598" s="29"/>
      <c r="D598" s="24">
        <v>7.0710678118654814E-3</v>
      </c>
      <c r="E598" s="14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64</v>
      </c>
    </row>
    <row r="599" spans="1:65">
      <c r="A599" s="30"/>
      <c r="B599" s="3" t="s">
        <v>83</v>
      </c>
      <c r="C599" s="29"/>
      <c r="D599" s="13">
        <v>2.1757131728816863E-2</v>
      </c>
      <c r="E599" s="14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30"/>
      <c r="B600" s="3" t="s">
        <v>175</v>
      </c>
      <c r="C600" s="29"/>
      <c r="D600" s="13">
        <v>0</v>
      </c>
      <c r="E600" s="14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30"/>
      <c r="B601" s="46" t="s">
        <v>176</v>
      </c>
      <c r="C601" s="47"/>
      <c r="D601" s="45" t="s">
        <v>169</v>
      </c>
      <c r="E601" s="14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1"/>
      <c r="C602" s="20"/>
      <c r="D602" s="20"/>
      <c r="BM602" s="54"/>
    </row>
    <row r="603" spans="1:65" ht="15">
      <c r="B603" s="8" t="s">
        <v>421</v>
      </c>
      <c r="BM603" s="28" t="s">
        <v>177</v>
      </c>
    </row>
    <row r="604" spans="1:65" ht="15">
      <c r="A604" s="25" t="s">
        <v>32</v>
      </c>
      <c r="B604" s="18" t="s">
        <v>101</v>
      </c>
      <c r="C604" s="15" t="s">
        <v>102</v>
      </c>
      <c r="D604" s="16" t="s">
        <v>152</v>
      </c>
      <c r="E604" s="14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153</v>
      </c>
      <c r="C605" s="9" t="s">
        <v>153</v>
      </c>
      <c r="D605" s="146" t="s">
        <v>199</v>
      </c>
      <c r="E605" s="14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207</v>
      </c>
      <c r="E606" s="14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2.62</v>
      </c>
      <c r="E608" s="14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2.57</v>
      </c>
      <c r="E609" s="14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15</v>
      </c>
    </row>
    <row r="610" spans="1:65">
      <c r="A610" s="30"/>
      <c r="B610" s="20" t="s">
        <v>172</v>
      </c>
      <c r="C610" s="12"/>
      <c r="D610" s="23">
        <v>2.5949999999999998</v>
      </c>
      <c r="E610" s="14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173</v>
      </c>
      <c r="C611" s="29"/>
      <c r="D611" s="11">
        <v>2.5949999999999998</v>
      </c>
      <c r="E611" s="14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2.5950000000000002</v>
      </c>
    </row>
    <row r="612" spans="1:65">
      <c r="A612" s="30"/>
      <c r="B612" s="3" t="s">
        <v>174</v>
      </c>
      <c r="C612" s="29"/>
      <c r="D612" s="24">
        <v>3.5355339059327563E-2</v>
      </c>
      <c r="E612" s="14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65</v>
      </c>
    </row>
    <row r="613" spans="1:65">
      <c r="A613" s="30"/>
      <c r="B613" s="3" t="s">
        <v>83</v>
      </c>
      <c r="C613" s="29"/>
      <c r="D613" s="13">
        <v>1.362440811534781E-2</v>
      </c>
      <c r="E613" s="14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A614" s="30"/>
      <c r="B614" s="3" t="s">
        <v>175</v>
      </c>
      <c r="C614" s="29"/>
      <c r="D614" s="13">
        <v>-2.2204460492503131E-16</v>
      </c>
      <c r="E614" s="14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30"/>
      <c r="B615" s="46" t="s">
        <v>176</v>
      </c>
      <c r="C615" s="47"/>
      <c r="D615" s="45" t="s">
        <v>169</v>
      </c>
      <c r="E615" s="14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B616" s="31"/>
      <c r="C616" s="20"/>
      <c r="D616" s="20"/>
      <c r="BM616" s="54"/>
    </row>
    <row r="617" spans="1:65" ht="15">
      <c r="B617" s="8" t="s">
        <v>422</v>
      </c>
      <c r="BM617" s="28" t="s">
        <v>177</v>
      </c>
    </row>
    <row r="618" spans="1:65" ht="15">
      <c r="A618" s="25" t="s">
        <v>63</v>
      </c>
      <c r="B618" s="18" t="s">
        <v>101</v>
      </c>
      <c r="C618" s="15" t="s">
        <v>102</v>
      </c>
      <c r="D618" s="16" t="s">
        <v>152</v>
      </c>
      <c r="E618" s="14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153</v>
      </c>
      <c r="C619" s="9" t="s">
        <v>153</v>
      </c>
      <c r="D619" s="146" t="s">
        <v>199</v>
      </c>
      <c r="E619" s="14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207</v>
      </c>
      <c r="E620" s="14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4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12">
        <v>27.2</v>
      </c>
      <c r="E622" s="213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/>
      <c r="AF622" s="214"/>
      <c r="AG622" s="214"/>
      <c r="AH622" s="214"/>
      <c r="AI622" s="214"/>
      <c r="AJ622" s="214"/>
      <c r="AK622" s="214"/>
      <c r="AL622" s="214"/>
      <c r="AM622" s="214"/>
      <c r="AN622" s="214"/>
      <c r="AO622" s="214"/>
      <c r="AP622" s="214"/>
      <c r="AQ622" s="214"/>
      <c r="AR622" s="214"/>
      <c r="AS622" s="214"/>
      <c r="AT622" s="214"/>
      <c r="AU622" s="214"/>
      <c r="AV622" s="214"/>
      <c r="AW622" s="214"/>
      <c r="AX622" s="214"/>
      <c r="AY622" s="214"/>
      <c r="AZ622" s="214"/>
      <c r="BA622" s="214"/>
      <c r="BB622" s="214"/>
      <c r="BC622" s="214"/>
      <c r="BD622" s="214"/>
      <c r="BE622" s="214"/>
      <c r="BF622" s="214"/>
      <c r="BG622" s="214"/>
      <c r="BH622" s="214"/>
      <c r="BI622" s="214"/>
      <c r="BJ622" s="214"/>
      <c r="BK622" s="214"/>
      <c r="BL622" s="214"/>
      <c r="BM622" s="215">
        <v>1</v>
      </c>
    </row>
    <row r="623" spans="1:65">
      <c r="A623" s="30"/>
      <c r="B623" s="19">
        <v>1</v>
      </c>
      <c r="C623" s="9">
        <v>2</v>
      </c>
      <c r="D623" s="216">
        <v>27.2</v>
      </c>
      <c r="E623" s="213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/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4"/>
      <c r="BB623" s="214"/>
      <c r="BC623" s="214"/>
      <c r="BD623" s="214"/>
      <c r="BE623" s="214"/>
      <c r="BF623" s="214"/>
      <c r="BG623" s="214"/>
      <c r="BH623" s="214"/>
      <c r="BI623" s="214"/>
      <c r="BJ623" s="214"/>
      <c r="BK623" s="214"/>
      <c r="BL623" s="214"/>
      <c r="BM623" s="215">
        <v>16</v>
      </c>
    </row>
    <row r="624" spans="1:65">
      <c r="A624" s="30"/>
      <c r="B624" s="20" t="s">
        <v>172</v>
      </c>
      <c r="C624" s="12"/>
      <c r="D624" s="218">
        <v>27.2</v>
      </c>
      <c r="E624" s="213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  <c r="BI624" s="214"/>
      <c r="BJ624" s="214"/>
      <c r="BK624" s="214"/>
      <c r="BL624" s="214"/>
      <c r="BM624" s="215">
        <v>16</v>
      </c>
    </row>
    <row r="625" spans="1:65">
      <c r="A625" s="30"/>
      <c r="B625" s="3" t="s">
        <v>173</v>
      </c>
      <c r="C625" s="29"/>
      <c r="D625" s="216">
        <v>27.2</v>
      </c>
      <c r="E625" s="213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  <c r="BI625" s="214"/>
      <c r="BJ625" s="214"/>
      <c r="BK625" s="214"/>
      <c r="BL625" s="214"/>
      <c r="BM625" s="215">
        <v>27.2</v>
      </c>
    </row>
    <row r="626" spans="1:65">
      <c r="A626" s="30"/>
      <c r="B626" s="3" t="s">
        <v>174</v>
      </c>
      <c r="C626" s="29"/>
      <c r="D626" s="216">
        <v>0</v>
      </c>
      <c r="E626" s="213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5">
        <v>66</v>
      </c>
    </row>
    <row r="627" spans="1:65">
      <c r="A627" s="30"/>
      <c r="B627" s="3" t="s">
        <v>83</v>
      </c>
      <c r="C627" s="29"/>
      <c r="D627" s="13">
        <v>0</v>
      </c>
      <c r="E627" s="14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30"/>
      <c r="B628" s="3" t="s">
        <v>175</v>
      </c>
      <c r="C628" s="29"/>
      <c r="D628" s="13">
        <v>0</v>
      </c>
      <c r="E628" s="14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30"/>
      <c r="B629" s="46" t="s">
        <v>176</v>
      </c>
      <c r="C629" s="47"/>
      <c r="D629" s="45" t="s">
        <v>169</v>
      </c>
      <c r="E629" s="14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1"/>
      <c r="C630" s="20"/>
      <c r="D630" s="20"/>
      <c r="BM630" s="54"/>
    </row>
    <row r="631" spans="1:65" ht="15">
      <c r="B631" s="8" t="s">
        <v>423</v>
      </c>
      <c r="BM631" s="28" t="s">
        <v>177</v>
      </c>
    </row>
    <row r="632" spans="1:65" ht="15">
      <c r="A632" s="25" t="s">
        <v>35</v>
      </c>
      <c r="B632" s="18" t="s">
        <v>101</v>
      </c>
      <c r="C632" s="15" t="s">
        <v>102</v>
      </c>
      <c r="D632" s="16" t="s">
        <v>152</v>
      </c>
      <c r="E632" s="14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153</v>
      </c>
      <c r="C633" s="9" t="s">
        <v>153</v>
      </c>
      <c r="D633" s="146" t="s">
        <v>199</v>
      </c>
      <c r="E633" s="14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207</v>
      </c>
      <c r="E634" s="14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4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6.5</v>
      </c>
      <c r="E636" s="14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6.5</v>
      </c>
      <c r="E637" s="14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17</v>
      </c>
    </row>
    <row r="638" spans="1:65">
      <c r="A638" s="30"/>
      <c r="B638" s="20" t="s">
        <v>172</v>
      </c>
      <c r="C638" s="12"/>
      <c r="D638" s="23">
        <v>6.5</v>
      </c>
      <c r="E638" s="14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173</v>
      </c>
      <c r="C639" s="29"/>
      <c r="D639" s="11">
        <v>6.5</v>
      </c>
      <c r="E639" s="14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6.5</v>
      </c>
    </row>
    <row r="640" spans="1:65">
      <c r="A640" s="30"/>
      <c r="B640" s="3" t="s">
        <v>174</v>
      </c>
      <c r="C640" s="29"/>
      <c r="D640" s="24">
        <v>0</v>
      </c>
      <c r="E640" s="14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67</v>
      </c>
    </row>
    <row r="641" spans="1:65">
      <c r="A641" s="30"/>
      <c r="B641" s="3" t="s">
        <v>83</v>
      </c>
      <c r="C641" s="29"/>
      <c r="D641" s="13">
        <v>0</v>
      </c>
      <c r="E641" s="14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4"/>
    </row>
    <row r="642" spans="1:65">
      <c r="A642" s="30"/>
      <c r="B642" s="3" t="s">
        <v>175</v>
      </c>
      <c r="C642" s="29"/>
      <c r="D642" s="13">
        <v>0</v>
      </c>
      <c r="E642" s="14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4"/>
    </row>
    <row r="643" spans="1:65">
      <c r="A643" s="30"/>
      <c r="B643" s="46" t="s">
        <v>176</v>
      </c>
      <c r="C643" s="47"/>
      <c r="D643" s="45" t="s">
        <v>169</v>
      </c>
      <c r="E643" s="14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4"/>
    </row>
    <row r="644" spans="1:65">
      <c r="B644" s="31"/>
      <c r="C644" s="20"/>
      <c r="D644" s="20"/>
      <c r="BM644" s="54"/>
    </row>
    <row r="645" spans="1:65" ht="15">
      <c r="B645" s="8" t="s">
        <v>424</v>
      </c>
      <c r="BM645" s="28" t="s">
        <v>177</v>
      </c>
    </row>
    <row r="646" spans="1:65" ht="15">
      <c r="A646" s="25" t="s">
        <v>38</v>
      </c>
      <c r="B646" s="18" t="s">
        <v>101</v>
      </c>
      <c r="C646" s="15" t="s">
        <v>102</v>
      </c>
      <c r="D646" s="16" t="s">
        <v>152</v>
      </c>
      <c r="E646" s="14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153</v>
      </c>
      <c r="C647" s="9" t="s">
        <v>153</v>
      </c>
      <c r="D647" s="146" t="s">
        <v>199</v>
      </c>
      <c r="E647" s="14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207</v>
      </c>
      <c r="E648" s="14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2">
        <v>23.1</v>
      </c>
      <c r="E650" s="213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5">
        <v>1</v>
      </c>
    </row>
    <row r="651" spans="1:65">
      <c r="A651" s="30"/>
      <c r="B651" s="19">
        <v>1</v>
      </c>
      <c r="C651" s="9">
        <v>2</v>
      </c>
      <c r="D651" s="216">
        <v>23.1</v>
      </c>
      <c r="E651" s="213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5">
        <v>18</v>
      </c>
    </row>
    <row r="652" spans="1:65">
      <c r="A652" s="30"/>
      <c r="B652" s="20" t="s">
        <v>172</v>
      </c>
      <c r="C652" s="12"/>
      <c r="D652" s="218">
        <v>23.1</v>
      </c>
      <c r="E652" s="213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5">
        <v>16</v>
      </c>
    </row>
    <row r="653" spans="1:65">
      <c r="A653" s="30"/>
      <c r="B653" s="3" t="s">
        <v>173</v>
      </c>
      <c r="C653" s="29"/>
      <c r="D653" s="216">
        <v>23.1</v>
      </c>
      <c r="E653" s="213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5">
        <v>23.1</v>
      </c>
    </row>
    <row r="654" spans="1:65">
      <c r="A654" s="30"/>
      <c r="B654" s="3" t="s">
        <v>174</v>
      </c>
      <c r="C654" s="29"/>
      <c r="D654" s="216">
        <v>0</v>
      </c>
      <c r="E654" s="213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4"/>
      <c r="AT654" s="214"/>
      <c r="AU654" s="214"/>
      <c r="AV654" s="214"/>
      <c r="AW654" s="214"/>
      <c r="AX654" s="214"/>
      <c r="AY654" s="214"/>
      <c r="AZ654" s="214"/>
      <c r="BA654" s="214"/>
      <c r="BB654" s="214"/>
      <c r="BC654" s="214"/>
      <c r="BD654" s="214"/>
      <c r="BE654" s="214"/>
      <c r="BF654" s="214"/>
      <c r="BG654" s="214"/>
      <c r="BH654" s="214"/>
      <c r="BI654" s="214"/>
      <c r="BJ654" s="214"/>
      <c r="BK654" s="214"/>
      <c r="BL654" s="214"/>
      <c r="BM654" s="215">
        <v>68</v>
      </c>
    </row>
    <row r="655" spans="1:65">
      <c r="A655" s="30"/>
      <c r="B655" s="3" t="s">
        <v>83</v>
      </c>
      <c r="C655" s="29"/>
      <c r="D655" s="13">
        <v>0</v>
      </c>
      <c r="E655" s="14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30"/>
      <c r="B656" s="3" t="s">
        <v>175</v>
      </c>
      <c r="C656" s="29"/>
      <c r="D656" s="13">
        <v>0</v>
      </c>
      <c r="E656" s="14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30"/>
      <c r="B657" s="46" t="s">
        <v>176</v>
      </c>
      <c r="C657" s="47"/>
      <c r="D657" s="45" t="s">
        <v>169</v>
      </c>
      <c r="E657" s="14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B658" s="31"/>
      <c r="C658" s="20"/>
      <c r="D658" s="20"/>
      <c r="BM658" s="54"/>
    </row>
    <row r="659" spans="1:65" ht="15">
      <c r="B659" s="8" t="s">
        <v>425</v>
      </c>
      <c r="BM659" s="28" t="s">
        <v>177</v>
      </c>
    </row>
    <row r="660" spans="1:65" ht="15">
      <c r="A660" s="25" t="s">
        <v>41</v>
      </c>
      <c r="B660" s="18" t="s">
        <v>101</v>
      </c>
      <c r="C660" s="15" t="s">
        <v>102</v>
      </c>
      <c r="D660" s="16" t="s">
        <v>152</v>
      </c>
      <c r="E660" s="14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153</v>
      </c>
      <c r="C661" s="9" t="s">
        <v>153</v>
      </c>
      <c r="D661" s="146" t="s">
        <v>199</v>
      </c>
      <c r="E661" s="14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207</v>
      </c>
      <c r="E662" s="14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2.16</v>
      </c>
      <c r="E664" s="14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2.2799999999999998</v>
      </c>
      <c r="E665" s="14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19</v>
      </c>
    </row>
    <row r="666" spans="1:65">
      <c r="A666" s="30"/>
      <c r="B666" s="20" t="s">
        <v>172</v>
      </c>
      <c r="C666" s="12"/>
      <c r="D666" s="23">
        <v>2.2199999999999998</v>
      </c>
      <c r="E666" s="14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173</v>
      </c>
      <c r="C667" s="29"/>
      <c r="D667" s="11">
        <v>2.2199999999999998</v>
      </c>
      <c r="E667" s="14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2.2200000000000002</v>
      </c>
    </row>
    <row r="668" spans="1:65">
      <c r="A668" s="30"/>
      <c r="B668" s="3" t="s">
        <v>174</v>
      </c>
      <c r="C668" s="29"/>
      <c r="D668" s="24">
        <v>8.4852813742385472E-2</v>
      </c>
      <c r="E668" s="14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69</v>
      </c>
    </row>
    <row r="669" spans="1:65">
      <c r="A669" s="30"/>
      <c r="B669" s="3" t="s">
        <v>83</v>
      </c>
      <c r="C669" s="29"/>
      <c r="D669" s="13">
        <v>3.8221988172245709E-2</v>
      </c>
      <c r="E669" s="14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30"/>
      <c r="B670" s="3" t="s">
        <v>175</v>
      </c>
      <c r="C670" s="29"/>
      <c r="D670" s="13">
        <v>-2.2204460492503131E-16</v>
      </c>
      <c r="E670" s="14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30"/>
      <c r="B671" s="46" t="s">
        <v>176</v>
      </c>
      <c r="C671" s="47"/>
      <c r="D671" s="45" t="s">
        <v>169</v>
      </c>
      <c r="E671" s="14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B672" s="31"/>
      <c r="C672" s="20"/>
      <c r="D672" s="20"/>
      <c r="BM672" s="54"/>
    </row>
    <row r="673" spans="1:65" ht="15">
      <c r="B673" s="8" t="s">
        <v>426</v>
      </c>
      <c r="BM673" s="28" t="s">
        <v>177</v>
      </c>
    </row>
    <row r="674" spans="1:65" ht="15">
      <c r="A674" s="25" t="s">
        <v>44</v>
      </c>
      <c r="B674" s="18" t="s">
        <v>101</v>
      </c>
      <c r="C674" s="15" t="s">
        <v>102</v>
      </c>
      <c r="D674" s="16" t="s">
        <v>152</v>
      </c>
      <c r="E674" s="14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153</v>
      </c>
      <c r="C675" s="9" t="s">
        <v>153</v>
      </c>
      <c r="D675" s="146" t="s">
        <v>199</v>
      </c>
      <c r="E675" s="14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207</v>
      </c>
      <c r="E676" s="14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0">
        <v>2620</v>
      </c>
      <c r="E678" s="203"/>
      <c r="F678" s="204"/>
      <c r="G678" s="204"/>
      <c r="H678" s="204"/>
      <c r="I678" s="204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  <c r="AB678" s="204"/>
      <c r="AC678" s="204"/>
      <c r="AD678" s="204"/>
      <c r="AE678" s="204"/>
      <c r="AF678" s="204"/>
      <c r="AG678" s="204"/>
      <c r="AH678" s="204"/>
      <c r="AI678" s="204"/>
      <c r="AJ678" s="204"/>
      <c r="AK678" s="204"/>
      <c r="AL678" s="204"/>
      <c r="AM678" s="204"/>
      <c r="AN678" s="204"/>
      <c r="AO678" s="204"/>
      <c r="AP678" s="204"/>
      <c r="AQ678" s="204"/>
      <c r="AR678" s="204"/>
      <c r="AS678" s="204"/>
      <c r="AT678" s="204"/>
      <c r="AU678" s="204"/>
      <c r="AV678" s="204"/>
      <c r="AW678" s="204"/>
      <c r="AX678" s="204"/>
      <c r="AY678" s="204"/>
      <c r="AZ678" s="204"/>
      <c r="BA678" s="204"/>
      <c r="BB678" s="204"/>
      <c r="BC678" s="204"/>
      <c r="BD678" s="204"/>
      <c r="BE678" s="204"/>
      <c r="BF678" s="204"/>
      <c r="BG678" s="204"/>
      <c r="BH678" s="204"/>
      <c r="BI678" s="204"/>
      <c r="BJ678" s="204"/>
      <c r="BK678" s="204"/>
      <c r="BL678" s="204"/>
      <c r="BM678" s="205">
        <v>1</v>
      </c>
    </row>
    <row r="679" spans="1:65">
      <c r="A679" s="30"/>
      <c r="B679" s="19">
        <v>1</v>
      </c>
      <c r="C679" s="9">
        <v>2</v>
      </c>
      <c r="D679" s="206">
        <v>2630</v>
      </c>
      <c r="E679" s="203"/>
      <c r="F679" s="204"/>
      <c r="G679" s="204"/>
      <c r="H679" s="204"/>
      <c r="I679" s="204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  <c r="AB679" s="204"/>
      <c r="AC679" s="204"/>
      <c r="AD679" s="204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4"/>
      <c r="AT679" s="204"/>
      <c r="AU679" s="204"/>
      <c r="AV679" s="204"/>
      <c r="AW679" s="204"/>
      <c r="AX679" s="204"/>
      <c r="AY679" s="204"/>
      <c r="AZ679" s="204"/>
      <c r="BA679" s="204"/>
      <c r="BB679" s="204"/>
      <c r="BC679" s="204"/>
      <c r="BD679" s="204"/>
      <c r="BE679" s="204"/>
      <c r="BF679" s="204"/>
      <c r="BG679" s="204"/>
      <c r="BH679" s="204"/>
      <c r="BI679" s="204"/>
      <c r="BJ679" s="204"/>
      <c r="BK679" s="204"/>
      <c r="BL679" s="204"/>
      <c r="BM679" s="205">
        <v>20</v>
      </c>
    </row>
    <row r="680" spans="1:65">
      <c r="A680" s="30"/>
      <c r="B680" s="20" t="s">
        <v>172</v>
      </c>
      <c r="C680" s="12"/>
      <c r="D680" s="209">
        <v>2625</v>
      </c>
      <c r="E680" s="203"/>
      <c r="F680" s="204"/>
      <c r="G680" s="204"/>
      <c r="H680" s="204"/>
      <c r="I680" s="204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4"/>
      <c r="AT680" s="204"/>
      <c r="AU680" s="204"/>
      <c r="AV680" s="204"/>
      <c r="AW680" s="204"/>
      <c r="AX680" s="204"/>
      <c r="AY680" s="204"/>
      <c r="AZ680" s="204"/>
      <c r="BA680" s="204"/>
      <c r="BB680" s="204"/>
      <c r="BC680" s="204"/>
      <c r="BD680" s="204"/>
      <c r="BE680" s="204"/>
      <c r="BF680" s="204"/>
      <c r="BG680" s="204"/>
      <c r="BH680" s="204"/>
      <c r="BI680" s="204"/>
      <c r="BJ680" s="204"/>
      <c r="BK680" s="204"/>
      <c r="BL680" s="204"/>
      <c r="BM680" s="205">
        <v>16</v>
      </c>
    </row>
    <row r="681" spans="1:65">
      <c r="A681" s="30"/>
      <c r="B681" s="3" t="s">
        <v>173</v>
      </c>
      <c r="C681" s="29"/>
      <c r="D681" s="206">
        <v>2625</v>
      </c>
      <c r="E681" s="203"/>
      <c r="F681" s="204"/>
      <c r="G681" s="204"/>
      <c r="H681" s="204"/>
      <c r="I681" s="204"/>
      <c r="J681" s="204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204"/>
      <c r="V681" s="204"/>
      <c r="W681" s="204"/>
      <c r="X681" s="204"/>
      <c r="Y681" s="204"/>
      <c r="Z681" s="204"/>
      <c r="AA681" s="204"/>
      <c r="AB681" s="204"/>
      <c r="AC681" s="204"/>
      <c r="AD681" s="204"/>
      <c r="AE681" s="204"/>
      <c r="AF681" s="204"/>
      <c r="AG681" s="204"/>
      <c r="AH681" s="204"/>
      <c r="AI681" s="204"/>
      <c r="AJ681" s="204"/>
      <c r="AK681" s="204"/>
      <c r="AL681" s="204"/>
      <c r="AM681" s="204"/>
      <c r="AN681" s="204"/>
      <c r="AO681" s="204"/>
      <c r="AP681" s="204"/>
      <c r="AQ681" s="204"/>
      <c r="AR681" s="204"/>
      <c r="AS681" s="204"/>
      <c r="AT681" s="204"/>
      <c r="AU681" s="204"/>
      <c r="AV681" s="204"/>
      <c r="AW681" s="204"/>
      <c r="AX681" s="204"/>
      <c r="AY681" s="204"/>
      <c r="AZ681" s="204"/>
      <c r="BA681" s="204"/>
      <c r="BB681" s="204"/>
      <c r="BC681" s="204"/>
      <c r="BD681" s="204"/>
      <c r="BE681" s="204"/>
      <c r="BF681" s="204"/>
      <c r="BG681" s="204"/>
      <c r="BH681" s="204"/>
      <c r="BI681" s="204"/>
      <c r="BJ681" s="204"/>
      <c r="BK681" s="204"/>
      <c r="BL681" s="204"/>
      <c r="BM681" s="205">
        <v>2625</v>
      </c>
    </row>
    <row r="682" spans="1:65">
      <c r="A682" s="30"/>
      <c r="B682" s="3" t="s">
        <v>174</v>
      </c>
      <c r="C682" s="29"/>
      <c r="D682" s="206">
        <v>7.0710678118654755</v>
      </c>
      <c r="E682" s="203"/>
      <c r="F682" s="204"/>
      <c r="G682" s="204"/>
      <c r="H682" s="204"/>
      <c r="I682" s="204"/>
      <c r="J682" s="204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204"/>
      <c r="V682" s="204"/>
      <c r="W682" s="204"/>
      <c r="X682" s="204"/>
      <c r="Y682" s="204"/>
      <c r="Z682" s="204"/>
      <c r="AA682" s="204"/>
      <c r="AB682" s="204"/>
      <c r="AC682" s="204"/>
      <c r="AD682" s="204"/>
      <c r="AE682" s="204"/>
      <c r="AF682" s="204"/>
      <c r="AG682" s="204"/>
      <c r="AH682" s="204"/>
      <c r="AI682" s="204"/>
      <c r="AJ682" s="204"/>
      <c r="AK682" s="204"/>
      <c r="AL682" s="204"/>
      <c r="AM682" s="204"/>
      <c r="AN682" s="204"/>
      <c r="AO682" s="204"/>
      <c r="AP682" s="204"/>
      <c r="AQ682" s="204"/>
      <c r="AR682" s="204"/>
      <c r="AS682" s="204"/>
      <c r="AT682" s="204"/>
      <c r="AU682" s="204"/>
      <c r="AV682" s="204"/>
      <c r="AW682" s="204"/>
      <c r="AX682" s="204"/>
      <c r="AY682" s="204"/>
      <c r="AZ682" s="204"/>
      <c r="BA682" s="204"/>
      <c r="BB682" s="204"/>
      <c r="BC682" s="204"/>
      <c r="BD682" s="204"/>
      <c r="BE682" s="204"/>
      <c r="BF682" s="204"/>
      <c r="BG682" s="204"/>
      <c r="BH682" s="204"/>
      <c r="BI682" s="204"/>
      <c r="BJ682" s="204"/>
      <c r="BK682" s="204"/>
      <c r="BL682" s="204"/>
      <c r="BM682" s="205">
        <v>70</v>
      </c>
    </row>
    <row r="683" spans="1:65">
      <c r="A683" s="30"/>
      <c r="B683" s="3" t="s">
        <v>83</v>
      </c>
      <c r="C683" s="29"/>
      <c r="D683" s="13">
        <v>2.6937401188058953E-3</v>
      </c>
      <c r="E683" s="14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30"/>
      <c r="B684" s="3" t="s">
        <v>175</v>
      </c>
      <c r="C684" s="29"/>
      <c r="D684" s="13">
        <v>0</v>
      </c>
      <c r="E684" s="14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30"/>
      <c r="B685" s="46" t="s">
        <v>176</v>
      </c>
      <c r="C685" s="47"/>
      <c r="D685" s="45" t="s">
        <v>169</v>
      </c>
      <c r="E685" s="14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B686" s="31"/>
      <c r="C686" s="20"/>
      <c r="D686" s="20"/>
      <c r="BM686" s="54"/>
    </row>
    <row r="687" spans="1:65" ht="15">
      <c r="B687" s="8" t="s">
        <v>427</v>
      </c>
      <c r="BM687" s="28" t="s">
        <v>177</v>
      </c>
    </row>
    <row r="688" spans="1:65" ht="15">
      <c r="A688" s="25" t="s">
        <v>45</v>
      </c>
      <c r="B688" s="18" t="s">
        <v>101</v>
      </c>
      <c r="C688" s="15" t="s">
        <v>102</v>
      </c>
      <c r="D688" s="16" t="s">
        <v>152</v>
      </c>
      <c r="E688" s="14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153</v>
      </c>
      <c r="C689" s="9" t="s">
        <v>153</v>
      </c>
      <c r="D689" s="146" t="s">
        <v>199</v>
      </c>
      <c r="E689" s="14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207</v>
      </c>
      <c r="E690" s="14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0">
        <v>211</v>
      </c>
      <c r="E692" s="203"/>
      <c r="F692" s="204"/>
      <c r="G692" s="204"/>
      <c r="H692" s="204"/>
      <c r="I692" s="204"/>
      <c r="J692" s="204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04"/>
      <c r="AT692" s="204"/>
      <c r="AU692" s="204"/>
      <c r="AV692" s="204"/>
      <c r="AW692" s="204"/>
      <c r="AX692" s="204"/>
      <c r="AY692" s="204"/>
      <c r="AZ692" s="204"/>
      <c r="BA692" s="204"/>
      <c r="BB692" s="204"/>
      <c r="BC692" s="204"/>
      <c r="BD692" s="204"/>
      <c r="BE692" s="204"/>
      <c r="BF692" s="204"/>
      <c r="BG692" s="204"/>
      <c r="BH692" s="204"/>
      <c r="BI692" s="204"/>
      <c r="BJ692" s="204"/>
      <c r="BK692" s="204"/>
      <c r="BL692" s="204"/>
      <c r="BM692" s="205">
        <v>1</v>
      </c>
    </row>
    <row r="693" spans="1:65">
      <c r="A693" s="30"/>
      <c r="B693" s="19">
        <v>1</v>
      </c>
      <c r="C693" s="9">
        <v>2</v>
      </c>
      <c r="D693" s="206">
        <v>211</v>
      </c>
      <c r="E693" s="203"/>
      <c r="F693" s="204"/>
      <c r="G693" s="204"/>
      <c r="H693" s="204"/>
      <c r="I693" s="204"/>
      <c r="J693" s="204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204"/>
      <c r="V693" s="204"/>
      <c r="W693" s="204"/>
      <c r="X693" s="204"/>
      <c r="Y693" s="204"/>
      <c r="Z693" s="204"/>
      <c r="AA693" s="204"/>
      <c r="AB693" s="204"/>
      <c r="AC693" s="204"/>
      <c r="AD693" s="204"/>
      <c r="AE693" s="204"/>
      <c r="AF693" s="204"/>
      <c r="AG693" s="204"/>
      <c r="AH693" s="204"/>
      <c r="AI693" s="204"/>
      <c r="AJ693" s="204"/>
      <c r="AK693" s="204"/>
      <c r="AL693" s="204"/>
      <c r="AM693" s="204"/>
      <c r="AN693" s="204"/>
      <c r="AO693" s="204"/>
      <c r="AP693" s="204"/>
      <c r="AQ693" s="204"/>
      <c r="AR693" s="204"/>
      <c r="AS693" s="204"/>
      <c r="AT693" s="204"/>
      <c r="AU693" s="204"/>
      <c r="AV693" s="204"/>
      <c r="AW693" s="204"/>
      <c r="AX693" s="204"/>
      <c r="AY693" s="204"/>
      <c r="AZ693" s="204"/>
      <c r="BA693" s="204"/>
      <c r="BB693" s="204"/>
      <c r="BC693" s="204"/>
      <c r="BD693" s="204"/>
      <c r="BE693" s="204"/>
      <c r="BF693" s="204"/>
      <c r="BG693" s="204"/>
      <c r="BH693" s="204"/>
      <c r="BI693" s="204"/>
      <c r="BJ693" s="204"/>
      <c r="BK693" s="204"/>
      <c r="BL693" s="204"/>
      <c r="BM693" s="205">
        <v>21</v>
      </c>
    </row>
    <row r="694" spans="1:65">
      <c r="A694" s="30"/>
      <c r="B694" s="20" t="s">
        <v>172</v>
      </c>
      <c r="C694" s="12"/>
      <c r="D694" s="209">
        <v>211</v>
      </c>
      <c r="E694" s="203"/>
      <c r="F694" s="204"/>
      <c r="G694" s="204"/>
      <c r="H694" s="204"/>
      <c r="I694" s="204"/>
      <c r="J694" s="204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204"/>
      <c r="V694" s="204"/>
      <c r="W694" s="204"/>
      <c r="X694" s="204"/>
      <c r="Y694" s="204"/>
      <c r="Z694" s="204"/>
      <c r="AA694" s="204"/>
      <c r="AB694" s="204"/>
      <c r="AC694" s="204"/>
      <c r="AD694" s="204"/>
      <c r="AE694" s="204"/>
      <c r="AF694" s="204"/>
      <c r="AG694" s="204"/>
      <c r="AH694" s="204"/>
      <c r="AI694" s="204"/>
      <c r="AJ694" s="204"/>
      <c r="AK694" s="204"/>
      <c r="AL694" s="204"/>
      <c r="AM694" s="204"/>
      <c r="AN694" s="204"/>
      <c r="AO694" s="204"/>
      <c r="AP694" s="204"/>
      <c r="AQ694" s="204"/>
      <c r="AR694" s="204"/>
      <c r="AS694" s="204"/>
      <c r="AT694" s="204"/>
      <c r="AU694" s="204"/>
      <c r="AV694" s="204"/>
      <c r="AW694" s="204"/>
      <c r="AX694" s="204"/>
      <c r="AY694" s="204"/>
      <c r="AZ694" s="204"/>
      <c r="BA694" s="204"/>
      <c r="BB694" s="204"/>
      <c r="BC694" s="204"/>
      <c r="BD694" s="204"/>
      <c r="BE694" s="204"/>
      <c r="BF694" s="204"/>
      <c r="BG694" s="204"/>
      <c r="BH694" s="204"/>
      <c r="BI694" s="204"/>
      <c r="BJ694" s="204"/>
      <c r="BK694" s="204"/>
      <c r="BL694" s="204"/>
      <c r="BM694" s="205">
        <v>16</v>
      </c>
    </row>
    <row r="695" spans="1:65">
      <c r="A695" s="30"/>
      <c r="B695" s="3" t="s">
        <v>173</v>
      </c>
      <c r="C695" s="29"/>
      <c r="D695" s="206">
        <v>211</v>
      </c>
      <c r="E695" s="203"/>
      <c r="F695" s="204"/>
      <c r="G695" s="204"/>
      <c r="H695" s="204"/>
      <c r="I695" s="204"/>
      <c r="J695" s="204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204"/>
      <c r="V695" s="204"/>
      <c r="W695" s="204"/>
      <c r="X695" s="204"/>
      <c r="Y695" s="204"/>
      <c r="Z695" s="204"/>
      <c r="AA695" s="204"/>
      <c r="AB695" s="204"/>
      <c r="AC695" s="204"/>
      <c r="AD695" s="204"/>
      <c r="AE695" s="204"/>
      <c r="AF695" s="204"/>
      <c r="AG695" s="204"/>
      <c r="AH695" s="204"/>
      <c r="AI695" s="204"/>
      <c r="AJ695" s="204"/>
      <c r="AK695" s="204"/>
      <c r="AL695" s="204"/>
      <c r="AM695" s="204"/>
      <c r="AN695" s="204"/>
      <c r="AO695" s="204"/>
      <c r="AP695" s="204"/>
      <c r="AQ695" s="204"/>
      <c r="AR695" s="204"/>
      <c r="AS695" s="204"/>
      <c r="AT695" s="204"/>
      <c r="AU695" s="204"/>
      <c r="AV695" s="204"/>
      <c r="AW695" s="204"/>
      <c r="AX695" s="204"/>
      <c r="AY695" s="204"/>
      <c r="AZ695" s="204"/>
      <c r="BA695" s="204"/>
      <c r="BB695" s="204"/>
      <c r="BC695" s="204"/>
      <c r="BD695" s="204"/>
      <c r="BE695" s="204"/>
      <c r="BF695" s="204"/>
      <c r="BG695" s="204"/>
      <c r="BH695" s="204"/>
      <c r="BI695" s="204"/>
      <c r="BJ695" s="204"/>
      <c r="BK695" s="204"/>
      <c r="BL695" s="204"/>
      <c r="BM695" s="205">
        <v>211</v>
      </c>
    </row>
    <row r="696" spans="1:65">
      <c r="A696" s="30"/>
      <c r="B696" s="3" t="s">
        <v>174</v>
      </c>
      <c r="C696" s="29"/>
      <c r="D696" s="206">
        <v>0</v>
      </c>
      <c r="E696" s="203"/>
      <c r="F696" s="204"/>
      <c r="G696" s="204"/>
      <c r="H696" s="204"/>
      <c r="I696" s="204"/>
      <c r="J696" s="204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204"/>
      <c r="V696" s="204"/>
      <c r="W696" s="204"/>
      <c r="X696" s="204"/>
      <c r="Y696" s="204"/>
      <c r="Z696" s="204"/>
      <c r="AA696" s="204"/>
      <c r="AB696" s="204"/>
      <c r="AC696" s="204"/>
      <c r="AD696" s="204"/>
      <c r="AE696" s="204"/>
      <c r="AF696" s="204"/>
      <c r="AG696" s="204"/>
      <c r="AH696" s="204"/>
      <c r="AI696" s="204"/>
      <c r="AJ696" s="204"/>
      <c r="AK696" s="204"/>
      <c r="AL696" s="204"/>
      <c r="AM696" s="204"/>
      <c r="AN696" s="204"/>
      <c r="AO696" s="204"/>
      <c r="AP696" s="204"/>
      <c r="AQ696" s="204"/>
      <c r="AR696" s="204"/>
      <c r="AS696" s="204"/>
      <c r="AT696" s="204"/>
      <c r="AU696" s="204"/>
      <c r="AV696" s="204"/>
      <c r="AW696" s="204"/>
      <c r="AX696" s="204"/>
      <c r="AY696" s="204"/>
      <c r="AZ696" s="204"/>
      <c r="BA696" s="204"/>
      <c r="BB696" s="204"/>
      <c r="BC696" s="204"/>
      <c r="BD696" s="204"/>
      <c r="BE696" s="204"/>
      <c r="BF696" s="204"/>
      <c r="BG696" s="204"/>
      <c r="BH696" s="204"/>
      <c r="BI696" s="204"/>
      <c r="BJ696" s="204"/>
      <c r="BK696" s="204"/>
      <c r="BL696" s="204"/>
      <c r="BM696" s="205">
        <v>71</v>
      </c>
    </row>
    <row r="697" spans="1:65">
      <c r="A697" s="30"/>
      <c r="B697" s="3" t="s">
        <v>83</v>
      </c>
      <c r="C697" s="29"/>
      <c r="D697" s="13">
        <v>0</v>
      </c>
      <c r="E697" s="14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30"/>
      <c r="B698" s="3" t="s">
        <v>175</v>
      </c>
      <c r="C698" s="29"/>
      <c r="D698" s="13">
        <v>0</v>
      </c>
      <c r="E698" s="14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30"/>
      <c r="B699" s="46" t="s">
        <v>176</v>
      </c>
      <c r="C699" s="47"/>
      <c r="D699" s="45" t="s">
        <v>169</v>
      </c>
      <c r="E699" s="14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B700" s="31"/>
      <c r="C700" s="20"/>
      <c r="D700" s="20"/>
      <c r="BM700" s="54"/>
    </row>
    <row r="701" spans="1:65">
      <c r="BM701" s="54"/>
    </row>
    <row r="702" spans="1:65">
      <c r="BM702" s="54"/>
    </row>
    <row r="703" spans="1:65">
      <c r="BM703" s="54"/>
    </row>
    <row r="704" spans="1:65">
      <c r="BM704" s="54"/>
    </row>
    <row r="705" spans="65:65">
      <c r="BM705" s="54"/>
    </row>
    <row r="706" spans="65:65">
      <c r="BM706" s="54"/>
    </row>
    <row r="707" spans="65:65">
      <c r="BM707" s="54"/>
    </row>
    <row r="708" spans="65:65">
      <c r="BM708" s="54"/>
    </row>
    <row r="709" spans="65:65">
      <c r="BM709" s="54"/>
    </row>
    <row r="710" spans="65:65">
      <c r="BM710" s="54"/>
    </row>
    <row r="711" spans="65:65">
      <c r="BM711" s="54"/>
    </row>
    <row r="712" spans="65:65">
      <c r="BM712" s="54"/>
    </row>
    <row r="713" spans="65:65">
      <c r="BM713" s="54"/>
    </row>
    <row r="714" spans="65:65">
      <c r="BM714" s="54"/>
    </row>
    <row r="715" spans="65:65">
      <c r="BM715" s="54"/>
    </row>
    <row r="716" spans="65:65">
      <c r="BM716" s="54"/>
    </row>
    <row r="717" spans="65:65">
      <c r="BM717" s="54"/>
    </row>
    <row r="718" spans="65:65">
      <c r="BM718" s="54"/>
    </row>
    <row r="719" spans="65:65">
      <c r="BM719" s="54"/>
    </row>
    <row r="720" spans="65:65">
      <c r="BM720" s="54"/>
    </row>
    <row r="721" spans="65:65">
      <c r="BM721" s="54"/>
    </row>
    <row r="722" spans="65:65">
      <c r="BM722" s="54"/>
    </row>
    <row r="723" spans="65:65">
      <c r="BM723" s="54"/>
    </row>
    <row r="724" spans="65:65">
      <c r="BM724" s="54"/>
    </row>
    <row r="725" spans="65:65">
      <c r="BM725" s="54"/>
    </row>
    <row r="726" spans="65:65">
      <c r="BM726" s="54"/>
    </row>
    <row r="727" spans="65:65">
      <c r="BM727" s="54"/>
    </row>
    <row r="728" spans="65:65">
      <c r="BM728" s="54"/>
    </row>
    <row r="729" spans="65:65">
      <c r="BM729" s="54"/>
    </row>
    <row r="730" spans="65:65">
      <c r="BM730" s="54"/>
    </row>
    <row r="731" spans="65:65">
      <c r="BM731" s="54"/>
    </row>
    <row r="732" spans="65:65">
      <c r="BM732" s="54"/>
    </row>
    <row r="733" spans="65:65">
      <c r="BM733" s="54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5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6"/>
    </row>
    <row r="768" spans="65:65">
      <c r="BM768" s="56"/>
    </row>
    <row r="769" spans="65:65">
      <c r="BM769" s="56"/>
    </row>
    <row r="770" spans="65:65">
      <c r="BM770" s="56"/>
    </row>
    <row r="771" spans="65:65">
      <c r="BM771" s="56"/>
    </row>
    <row r="772" spans="65:65">
      <c r="BM772" s="56"/>
    </row>
    <row r="773" spans="65:65">
      <c r="BM773" s="56"/>
    </row>
    <row r="774" spans="65:65">
      <c r="BM774" s="56"/>
    </row>
    <row r="775" spans="65:65">
      <c r="BM775" s="56"/>
    </row>
    <row r="776" spans="65:65">
      <c r="BM776" s="56"/>
    </row>
    <row r="777" spans="65:65">
      <c r="BM777" s="56"/>
    </row>
    <row r="778" spans="65:65">
      <c r="BM778" s="56"/>
    </row>
    <row r="779" spans="65:65">
      <c r="BM779" s="56"/>
    </row>
    <row r="780" spans="65:65">
      <c r="BM780" s="56"/>
    </row>
    <row r="781" spans="65:65">
      <c r="BM781" s="56"/>
    </row>
    <row r="782" spans="65:65">
      <c r="BM782" s="56"/>
    </row>
    <row r="783" spans="65:65">
      <c r="BM783" s="56"/>
    </row>
    <row r="784" spans="65:65">
      <c r="BM784" s="56"/>
    </row>
    <row r="785" spans="65:65">
      <c r="BM785" s="56"/>
    </row>
    <row r="786" spans="65:65">
      <c r="BM786" s="56"/>
    </row>
    <row r="787" spans="65:65">
      <c r="BM787" s="5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7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4" t="s">
        <v>432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9" t="s">
        <v>46</v>
      </c>
      <c r="D2" s="160" t="s">
        <v>47</v>
      </c>
      <c r="E2" s="76" t="s">
        <v>2</v>
      </c>
      <c r="F2" s="161" t="s">
        <v>46</v>
      </c>
      <c r="G2" s="77" t="s">
        <v>47</v>
      </c>
      <c r="H2" s="78" t="s">
        <v>2</v>
      </c>
      <c r="I2" s="161" t="s">
        <v>46</v>
      </c>
      <c r="J2" s="77" t="s">
        <v>47</v>
      </c>
      <c r="K2" s="73"/>
    </row>
    <row r="3" spans="1:11" ht="15.75" customHeight="1">
      <c r="A3" s="74"/>
      <c r="B3" s="163" t="s">
        <v>145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4"/>
      <c r="B4" s="167" t="s">
        <v>92</v>
      </c>
      <c r="C4" s="157" t="s">
        <v>3</v>
      </c>
      <c r="D4" s="36">
        <v>15.9483333333333</v>
      </c>
      <c r="E4" s="35" t="s">
        <v>428</v>
      </c>
      <c r="F4" s="157" t="s">
        <v>428</v>
      </c>
      <c r="G4" s="38" t="s">
        <v>428</v>
      </c>
      <c r="H4" s="7" t="s">
        <v>428</v>
      </c>
      <c r="I4" s="157" t="s">
        <v>428</v>
      </c>
      <c r="J4" s="37" t="s">
        <v>428</v>
      </c>
    </row>
    <row r="5" spans="1:11" ht="15.75" customHeight="1">
      <c r="A5" s="74"/>
      <c r="B5" s="163" t="s">
        <v>124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4"/>
      <c r="B6" s="167" t="s">
        <v>48</v>
      </c>
      <c r="C6" s="157" t="s">
        <v>1</v>
      </c>
      <c r="D6" s="36">
        <v>5.5833333333333304</v>
      </c>
      <c r="E6" s="167" t="s">
        <v>11</v>
      </c>
      <c r="F6" s="157" t="s">
        <v>3</v>
      </c>
      <c r="G6" s="168">
        <v>0.79833333333333301</v>
      </c>
      <c r="H6" s="169" t="s">
        <v>9</v>
      </c>
      <c r="I6" s="157" t="s">
        <v>3</v>
      </c>
      <c r="J6" s="168">
        <v>8.0166666666666693</v>
      </c>
    </row>
    <row r="7" spans="1:11" ht="15.75" customHeight="1">
      <c r="A7" s="74"/>
      <c r="B7" s="167" t="s">
        <v>7</v>
      </c>
      <c r="C7" s="157" t="s">
        <v>3</v>
      </c>
      <c r="D7" s="170">
        <v>27.05</v>
      </c>
      <c r="E7" s="167" t="s">
        <v>14</v>
      </c>
      <c r="F7" s="157" t="s">
        <v>3</v>
      </c>
      <c r="G7" s="171">
        <v>5.9166666666666701E-2</v>
      </c>
      <c r="H7" s="169" t="s">
        <v>59</v>
      </c>
      <c r="I7" s="157" t="s">
        <v>3</v>
      </c>
      <c r="J7" s="37" t="s">
        <v>96</v>
      </c>
    </row>
    <row r="8" spans="1:11" ht="15.75" customHeight="1">
      <c r="A8" s="74"/>
      <c r="B8" s="167" t="s">
        <v>10</v>
      </c>
      <c r="C8" s="157" t="s">
        <v>3</v>
      </c>
      <c r="D8" s="172">
        <v>1006.33333333333</v>
      </c>
      <c r="E8" s="167" t="s">
        <v>52</v>
      </c>
      <c r="F8" s="157" t="s">
        <v>1</v>
      </c>
      <c r="G8" s="168">
        <v>3.9433333333333298</v>
      </c>
      <c r="H8" s="169" t="s">
        <v>12</v>
      </c>
      <c r="I8" s="157" t="s">
        <v>3</v>
      </c>
      <c r="J8" s="168">
        <v>6.44166666666667</v>
      </c>
    </row>
    <row r="9" spans="1:11" ht="15.75" customHeight="1">
      <c r="A9" s="74"/>
      <c r="B9" s="167" t="s">
        <v>13</v>
      </c>
      <c r="C9" s="157" t="s">
        <v>3</v>
      </c>
      <c r="D9" s="36">
        <v>1.90333333333333</v>
      </c>
      <c r="E9" s="167" t="s">
        <v>17</v>
      </c>
      <c r="F9" s="157" t="s">
        <v>3</v>
      </c>
      <c r="G9" s="38">
        <v>32.5833333333333</v>
      </c>
      <c r="H9" s="169" t="s">
        <v>15</v>
      </c>
      <c r="I9" s="157" t="s">
        <v>3</v>
      </c>
      <c r="J9" s="168">
        <v>2.43333333333333</v>
      </c>
    </row>
    <row r="10" spans="1:11" ht="15.75" customHeight="1">
      <c r="A10" s="74"/>
      <c r="B10" s="167" t="s">
        <v>16</v>
      </c>
      <c r="C10" s="157" t="s">
        <v>3</v>
      </c>
      <c r="D10" s="36">
        <v>0.19166666666666701</v>
      </c>
      <c r="E10" s="167" t="s">
        <v>20</v>
      </c>
      <c r="F10" s="157" t="s">
        <v>3</v>
      </c>
      <c r="G10" s="38">
        <v>44.966666666666697</v>
      </c>
      <c r="H10" s="169" t="s">
        <v>18</v>
      </c>
      <c r="I10" s="157" t="s">
        <v>3</v>
      </c>
      <c r="J10" s="37">
        <v>101.466666666667</v>
      </c>
    </row>
    <row r="11" spans="1:11" ht="15.75" customHeight="1">
      <c r="A11" s="74"/>
      <c r="B11" s="167" t="s">
        <v>49</v>
      </c>
      <c r="C11" s="157" t="s">
        <v>1</v>
      </c>
      <c r="D11" s="173">
        <v>0.31666666666666698</v>
      </c>
      <c r="E11" s="167" t="s">
        <v>23</v>
      </c>
      <c r="F11" s="157" t="s">
        <v>3</v>
      </c>
      <c r="G11" s="168">
        <v>0.29833333333333301</v>
      </c>
      <c r="H11" s="169" t="s">
        <v>21</v>
      </c>
      <c r="I11" s="157" t="s">
        <v>3</v>
      </c>
      <c r="J11" s="168">
        <v>0.706666666666667</v>
      </c>
    </row>
    <row r="12" spans="1:11" ht="15.75" customHeight="1">
      <c r="A12" s="74"/>
      <c r="B12" s="167" t="s">
        <v>19</v>
      </c>
      <c r="C12" s="157" t="s">
        <v>3</v>
      </c>
      <c r="D12" s="36">
        <v>8.2333333333333307</v>
      </c>
      <c r="E12" s="167" t="s">
        <v>53</v>
      </c>
      <c r="F12" s="157" t="s">
        <v>1</v>
      </c>
      <c r="G12" s="171">
        <v>0.18833333333333299</v>
      </c>
      <c r="H12" s="169" t="s">
        <v>24</v>
      </c>
      <c r="I12" s="157" t="s">
        <v>3</v>
      </c>
      <c r="J12" s="168">
        <v>0.788333333333333</v>
      </c>
    </row>
    <row r="13" spans="1:11" ht="15.75" customHeight="1">
      <c r="A13" s="74"/>
      <c r="B13" s="167" t="s">
        <v>22</v>
      </c>
      <c r="C13" s="157" t="s">
        <v>3</v>
      </c>
      <c r="D13" s="172">
        <v>66.724999999999994</v>
      </c>
      <c r="E13" s="167" t="s">
        <v>54</v>
      </c>
      <c r="F13" s="157" t="s">
        <v>1</v>
      </c>
      <c r="G13" s="171">
        <v>2.3349999999999999E-2</v>
      </c>
      <c r="H13" s="169" t="s">
        <v>27</v>
      </c>
      <c r="I13" s="157" t="s">
        <v>3</v>
      </c>
      <c r="J13" s="168">
        <v>0.51166666666666705</v>
      </c>
    </row>
    <row r="14" spans="1:11" ht="15.75" customHeight="1">
      <c r="A14" s="74"/>
      <c r="B14" s="167" t="s">
        <v>25</v>
      </c>
      <c r="C14" s="157" t="s">
        <v>3</v>
      </c>
      <c r="D14" s="36">
        <v>2.7</v>
      </c>
      <c r="E14" s="167" t="s">
        <v>26</v>
      </c>
      <c r="F14" s="157" t="s">
        <v>3</v>
      </c>
      <c r="G14" s="38">
        <v>22.9716666666667</v>
      </c>
      <c r="H14" s="169" t="s">
        <v>30</v>
      </c>
      <c r="I14" s="157" t="s">
        <v>3</v>
      </c>
      <c r="J14" s="168">
        <v>8.3800000000000008</v>
      </c>
    </row>
    <row r="15" spans="1:11" ht="15.75" customHeight="1">
      <c r="A15" s="74"/>
      <c r="B15" s="167" t="s">
        <v>50</v>
      </c>
      <c r="C15" s="157" t="s">
        <v>3</v>
      </c>
      <c r="D15" s="170">
        <v>25.3333333333333</v>
      </c>
      <c r="E15" s="167" t="s">
        <v>55</v>
      </c>
      <c r="F15" s="157" t="s">
        <v>1</v>
      </c>
      <c r="G15" s="171">
        <v>0.58499999999999996</v>
      </c>
      <c r="H15" s="169" t="s">
        <v>60</v>
      </c>
      <c r="I15" s="157" t="s">
        <v>1</v>
      </c>
      <c r="J15" s="171">
        <v>0.20116666666666699</v>
      </c>
    </row>
    <row r="16" spans="1:11" ht="15.75" customHeight="1">
      <c r="A16" s="74"/>
      <c r="B16" s="167" t="s">
        <v>28</v>
      </c>
      <c r="C16" s="157" t="s">
        <v>3</v>
      </c>
      <c r="D16" s="36">
        <v>5.8983333333333299</v>
      </c>
      <c r="E16" s="167" t="s">
        <v>29</v>
      </c>
      <c r="F16" s="157" t="s">
        <v>3</v>
      </c>
      <c r="G16" s="38">
        <v>11.4166666666667</v>
      </c>
      <c r="H16" s="169" t="s">
        <v>61</v>
      </c>
      <c r="I16" s="157" t="s">
        <v>3</v>
      </c>
      <c r="J16" s="168">
        <v>2.5116666666666698</v>
      </c>
    </row>
    <row r="17" spans="1:10" ht="15.75" customHeight="1">
      <c r="A17" s="74"/>
      <c r="B17" s="167" t="s">
        <v>0</v>
      </c>
      <c r="C17" s="157" t="s">
        <v>3</v>
      </c>
      <c r="D17" s="172">
        <v>802.11416666666696</v>
      </c>
      <c r="E17" s="167" t="s">
        <v>31</v>
      </c>
      <c r="F17" s="157" t="s">
        <v>3</v>
      </c>
      <c r="G17" s="38">
        <v>32.5</v>
      </c>
      <c r="H17" s="169" t="s">
        <v>62</v>
      </c>
      <c r="I17" s="157" t="s">
        <v>3</v>
      </c>
      <c r="J17" s="168">
        <v>0.32833333333333298</v>
      </c>
    </row>
    <row r="18" spans="1:10" ht="15.75" customHeight="1">
      <c r="A18" s="74"/>
      <c r="B18" s="167" t="s">
        <v>33</v>
      </c>
      <c r="C18" s="157" t="s">
        <v>3</v>
      </c>
      <c r="D18" s="36">
        <v>4.4366666666666701</v>
      </c>
      <c r="E18" s="167" t="s">
        <v>34</v>
      </c>
      <c r="F18" s="157" t="s">
        <v>3</v>
      </c>
      <c r="G18" s="168">
        <v>8.65</v>
      </c>
      <c r="H18" s="169" t="s">
        <v>32</v>
      </c>
      <c r="I18" s="157" t="s">
        <v>3</v>
      </c>
      <c r="J18" s="168">
        <v>2.5833333333333299</v>
      </c>
    </row>
    <row r="19" spans="1:10" ht="15.75" customHeight="1">
      <c r="A19" s="74"/>
      <c r="B19" s="167" t="s">
        <v>36</v>
      </c>
      <c r="C19" s="157" t="s">
        <v>3</v>
      </c>
      <c r="D19" s="36">
        <v>2.3683333333333301</v>
      </c>
      <c r="E19" s="167" t="s">
        <v>56</v>
      </c>
      <c r="F19" s="157" t="s">
        <v>1</v>
      </c>
      <c r="G19" s="171">
        <v>3.4599999999999999E-2</v>
      </c>
      <c r="H19" s="169" t="s">
        <v>63</v>
      </c>
      <c r="I19" s="157" t="s">
        <v>3</v>
      </c>
      <c r="J19" s="38">
        <v>26</v>
      </c>
    </row>
    <row r="20" spans="1:10" ht="15.75" customHeight="1">
      <c r="A20" s="74"/>
      <c r="B20" s="167" t="s">
        <v>39</v>
      </c>
      <c r="C20" s="157" t="s">
        <v>3</v>
      </c>
      <c r="D20" s="36">
        <v>1.24</v>
      </c>
      <c r="E20" s="167" t="s">
        <v>37</v>
      </c>
      <c r="F20" s="157" t="s">
        <v>3</v>
      </c>
      <c r="G20" s="37">
        <v>1989.31666666667</v>
      </c>
      <c r="H20" s="169" t="s">
        <v>35</v>
      </c>
      <c r="I20" s="157" t="s">
        <v>3</v>
      </c>
      <c r="J20" s="168">
        <v>6.93333333333333</v>
      </c>
    </row>
    <row r="21" spans="1:10" ht="15.75" customHeight="1">
      <c r="A21" s="74"/>
      <c r="B21" s="167" t="s">
        <v>51</v>
      </c>
      <c r="C21" s="157" t="s">
        <v>1</v>
      </c>
      <c r="D21" s="36">
        <v>2.6749999999999998</v>
      </c>
      <c r="E21" s="167" t="s">
        <v>40</v>
      </c>
      <c r="F21" s="157" t="s">
        <v>3</v>
      </c>
      <c r="G21" s="168">
        <v>8.2433333333333305</v>
      </c>
      <c r="H21" s="169" t="s">
        <v>38</v>
      </c>
      <c r="I21" s="157" t="s">
        <v>3</v>
      </c>
      <c r="J21" s="38">
        <v>22.2</v>
      </c>
    </row>
    <row r="22" spans="1:10" ht="15.75" customHeight="1">
      <c r="A22" s="74"/>
      <c r="B22" s="167" t="s">
        <v>42</v>
      </c>
      <c r="C22" s="157" t="s">
        <v>3</v>
      </c>
      <c r="D22" s="170">
        <v>14.2983333333333</v>
      </c>
      <c r="E22" s="167" t="s">
        <v>43</v>
      </c>
      <c r="F22" s="157" t="s">
        <v>3</v>
      </c>
      <c r="G22" s="37">
        <v>229.95</v>
      </c>
      <c r="H22" s="169" t="s">
        <v>41</v>
      </c>
      <c r="I22" s="157" t="s">
        <v>3</v>
      </c>
      <c r="J22" s="168">
        <v>2.1666666666666701</v>
      </c>
    </row>
    <row r="23" spans="1:10" ht="15.75" customHeight="1">
      <c r="A23" s="74"/>
      <c r="B23" s="167" t="s">
        <v>5</v>
      </c>
      <c r="C23" s="157" t="s">
        <v>3</v>
      </c>
      <c r="D23" s="36">
        <v>5.2933333333333303</v>
      </c>
      <c r="E23" s="167" t="s">
        <v>57</v>
      </c>
      <c r="F23" s="157" t="s">
        <v>3</v>
      </c>
      <c r="G23" s="171">
        <v>2.0333333333333301E-2</v>
      </c>
      <c r="H23" s="169" t="s">
        <v>44</v>
      </c>
      <c r="I23" s="157" t="s">
        <v>3</v>
      </c>
      <c r="J23" s="37">
        <v>2742.5</v>
      </c>
    </row>
    <row r="24" spans="1:10" ht="15.75" customHeight="1">
      <c r="A24" s="74"/>
      <c r="B24" s="167" t="s">
        <v>79</v>
      </c>
      <c r="C24" s="157" t="s">
        <v>3</v>
      </c>
      <c r="D24" s="36">
        <v>0.266666666666667</v>
      </c>
      <c r="E24" s="167" t="s">
        <v>58</v>
      </c>
      <c r="F24" s="157" t="s">
        <v>1</v>
      </c>
      <c r="G24" s="168">
        <v>1.1751914999999999</v>
      </c>
      <c r="H24" s="169" t="s">
        <v>45</v>
      </c>
      <c r="I24" s="157" t="s">
        <v>3</v>
      </c>
      <c r="J24" s="37">
        <v>142.76666666666699</v>
      </c>
    </row>
    <row r="25" spans="1:10" ht="15.75" customHeight="1">
      <c r="A25" s="74"/>
      <c r="B25" s="167" t="s">
        <v>8</v>
      </c>
      <c r="C25" s="157" t="s">
        <v>3</v>
      </c>
      <c r="D25" s="36">
        <v>4</v>
      </c>
      <c r="E25" s="167" t="s">
        <v>6</v>
      </c>
      <c r="F25" s="157" t="s">
        <v>3</v>
      </c>
      <c r="G25" s="168">
        <v>4.1666666666666696</v>
      </c>
      <c r="H25" s="7" t="s">
        <v>428</v>
      </c>
      <c r="I25" s="157" t="s">
        <v>428</v>
      </c>
      <c r="J25" s="37" t="s">
        <v>428</v>
      </c>
    </row>
    <row r="26" spans="1:10" ht="15.75" customHeight="1">
      <c r="A26" s="74"/>
      <c r="B26" s="163" t="s">
        <v>146</v>
      </c>
      <c r="C26" s="162"/>
      <c r="D26" s="164"/>
      <c r="E26" s="162"/>
      <c r="F26" s="162"/>
      <c r="G26" s="165"/>
      <c r="H26" s="162"/>
      <c r="I26" s="162"/>
      <c r="J26" s="166"/>
    </row>
    <row r="27" spans="1:10" ht="15.75" customHeight="1">
      <c r="A27" s="74"/>
      <c r="B27" s="167" t="s">
        <v>48</v>
      </c>
      <c r="C27" s="157" t="s">
        <v>1</v>
      </c>
      <c r="D27" s="173">
        <v>0.90833333333333299</v>
      </c>
      <c r="E27" s="167" t="s">
        <v>14</v>
      </c>
      <c r="F27" s="157" t="s">
        <v>3</v>
      </c>
      <c r="G27" s="171">
        <v>5.3666666666666703E-2</v>
      </c>
      <c r="H27" s="169" t="s">
        <v>9</v>
      </c>
      <c r="I27" s="157" t="s">
        <v>3</v>
      </c>
      <c r="J27" s="168">
        <v>3.45</v>
      </c>
    </row>
    <row r="28" spans="1:10" ht="15.75" customHeight="1">
      <c r="A28" s="74"/>
      <c r="B28" s="167" t="s">
        <v>7</v>
      </c>
      <c r="C28" s="157" t="s">
        <v>3</v>
      </c>
      <c r="D28" s="170">
        <v>25.6</v>
      </c>
      <c r="E28" s="167" t="s">
        <v>52</v>
      </c>
      <c r="F28" s="157" t="s">
        <v>1</v>
      </c>
      <c r="G28" s="171">
        <v>0.39333333333333298</v>
      </c>
      <c r="H28" s="169" t="s">
        <v>59</v>
      </c>
      <c r="I28" s="157" t="s">
        <v>3</v>
      </c>
      <c r="J28" s="168">
        <v>0.75</v>
      </c>
    </row>
    <row r="29" spans="1:10" ht="15.75" customHeight="1">
      <c r="A29" s="74"/>
      <c r="B29" s="167" t="s">
        <v>10</v>
      </c>
      <c r="C29" s="157" t="s">
        <v>3</v>
      </c>
      <c r="D29" s="172">
        <v>135.333333333333</v>
      </c>
      <c r="E29" s="167" t="s">
        <v>17</v>
      </c>
      <c r="F29" s="157" t="s">
        <v>3</v>
      </c>
      <c r="G29" s="38">
        <v>21.183333333333302</v>
      </c>
      <c r="H29" s="169" t="s">
        <v>15</v>
      </c>
      <c r="I29" s="157" t="s">
        <v>3</v>
      </c>
      <c r="J29" s="168">
        <v>1.2</v>
      </c>
    </row>
    <row r="30" spans="1:10" ht="15.75" customHeight="1">
      <c r="A30" s="74"/>
      <c r="B30" s="167" t="s">
        <v>13</v>
      </c>
      <c r="C30" s="157" t="s">
        <v>3</v>
      </c>
      <c r="D30" s="36">
        <v>0.48166666666666702</v>
      </c>
      <c r="E30" s="167" t="s">
        <v>20</v>
      </c>
      <c r="F30" s="157" t="s">
        <v>3</v>
      </c>
      <c r="G30" s="38">
        <v>17.783333333333299</v>
      </c>
      <c r="H30" s="169" t="s">
        <v>18</v>
      </c>
      <c r="I30" s="157" t="s">
        <v>3</v>
      </c>
      <c r="J30" s="38">
        <v>19.0833333333333</v>
      </c>
    </row>
    <row r="31" spans="1:10" ht="15.75" customHeight="1">
      <c r="A31" s="74"/>
      <c r="B31" s="167" t="s">
        <v>16</v>
      </c>
      <c r="C31" s="157" t="s">
        <v>3</v>
      </c>
      <c r="D31" s="36">
        <v>0.14333333333333301</v>
      </c>
      <c r="E31" s="167" t="s">
        <v>53</v>
      </c>
      <c r="F31" s="157" t="s">
        <v>1</v>
      </c>
      <c r="G31" s="171">
        <v>0.115</v>
      </c>
      <c r="H31" s="169" t="s">
        <v>21</v>
      </c>
      <c r="I31" s="157" t="s">
        <v>3</v>
      </c>
      <c r="J31" s="37" t="s">
        <v>97</v>
      </c>
    </row>
    <row r="32" spans="1:10" ht="15.75" customHeight="1">
      <c r="A32" s="74"/>
      <c r="B32" s="167" t="s">
        <v>49</v>
      </c>
      <c r="C32" s="157" t="s">
        <v>1</v>
      </c>
      <c r="D32" s="173">
        <v>0.22166666666666701</v>
      </c>
      <c r="E32" s="167" t="s">
        <v>54</v>
      </c>
      <c r="F32" s="157" t="s">
        <v>1</v>
      </c>
      <c r="G32" s="171">
        <v>1.9400000000000001E-2</v>
      </c>
      <c r="H32" s="169" t="s">
        <v>27</v>
      </c>
      <c r="I32" s="157" t="s">
        <v>3</v>
      </c>
      <c r="J32" s="168">
        <v>0.41499999999999998</v>
      </c>
    </row>
    <row r="33" spans="1:10" ht="15.75" customHeight="1">
      <c r="A33" s="74"/>
      <c r="B33" s="167" t="s">
        <v>19</v>
      </c>
      <c r="C33" s="157" t="s">
        <v>3</v>
      </c>
      <c r="D33" s="36">
        <v>8.1950000000000003</v>
      </c>
      <c r="E33" s="167" t="s">
        <v>26</v>
      </c>
      <c r="F33" s="157" t="s">
        <v>3</v>
      </c>
      <c r="G33" s="38">
        <v>22.484999999999999</v>
      </c>
      <c r="H33" s="169" t="s">
        <v>30</v>
      </c>
      <c r="I33" s="157" t="s">
        <v>3</v>
      </c>
      <c r="J33" s="168">
        <v>5.4833333333333298</v>
      </c>
    </row>
    <row r="34" spans="1:10" ht="15.75" customHeight="1">
      <c r="A34" s="74"/>
      <c r="B34" s="167" t="s">
        <v>22</v>
      </c>
      <c r="C34" s="157" t="s">
        <v>3</v>
      </c>
      <c r="D34" s="170">
        <v>45.521666666666697</v>
      </c>
      <c r="E34" s="167" t="s">
        <v>55</v>
      </c>
      <c r="F34" s="157" t="s">
        <v>1</v>
      </c>
      <c r="G34" s="171">
        <v>0.05</v>
      </c>
      <c r="H34" s="169" t="s">
        <v>60</v>
      </c>
      <c r="I34" s="157" t="s">
        <v>1</v>
      </c>
      <c r="J34" s="171">
        <v>2.0833333333333301E-2</v>
      </c>
    </row>
    <row r="35" spans="1:10" ht="15.75" customHeight="1">
      <c r="A35" s="74"/>
      <c r="B35" s="167" t="s">
        <v>25</v>
      </c>
      <c r="C35" s="157" t="s">
        <v>3</v>
      </c>
      <c r="D35" s="36">
        <v>2.7166666666666699</v>
      </c>
      <c r="E35" s="167" t="s">
        <v>29</v>
      </c>
      <c r="F35" s="157" t="s">
        <v>3</v>
      </c>
      <c r="G35" s="168">
        <v>0.56166666666666698</v>
      </c>
      <c r="H35" s="169" t="s">
        <v>61</v>
      </c>
      <c r="I35" s="157" t="s">
        <v>3</v>
      </c>
      <c r="J35" s="168">
        <v>0.63</v>
      </c>
    </row>
    <row r="36" spans="1:10" ht="15.75" customHeight="1">
      <c r="A36" s="74"/>
      <c r="B36" s="167" t="s">
        <v>50</v>
      </c>
      <c r="C36" s="157" t="s">
        <v>3</v>
      </c>
      <c r="D36" s="170">
        <v>22.1666666666667</v>
      </c>
      <c r="E36" s="167" t="s">
        <v>34</v>
      </c>
      <c r="F36" s="157" t="s">
        <v>3</v>
      </c>
      <c r="G36" s="168">
        <v>8.3833333333333293</v>
      </c>
      <c r="H36" s="169" t="s">
        <v>32</v>
      </c>
      <c r="I36" s="157" t="s">
        <v>3</v>
      </c>
      <c r="J36" s="168">
        <v>1.3983333333333301</v>
      </c>
    </row>
    <row r="37" spans="1:10" ht="15.75" customHeight="1">
      <c r="A37" s="74"/>
      <c r="B37" s="167" t="s">
        <v>28</v>
      </c>
      <c r="C37" s="157" t="s">
        <v>3</v>
      </c>
      <c r="D37" s="36">
        <v>1.415</v>
      </c>
      <c r="E37" s="167" t="s">
        <v>56</v>
      </c>
      <c r="F37" s="157" t="s">
        <v>1</v>
      </c>
      <c r="G37" s="171">
        <v>2.8316666666666698E-2</v>
      </c>
      <c r="H37" s="169" t="s">
        <v>63</v>
      </c>
      <c r="I37" s="157" t="s">
        <v>3</v>
      </c>
      <c r="J37" s="38">
        <v>12.3333333333333</v>
      </c>
    </row>
    <row r="38" spans="1:10" ht="15.75" customHeight="1">
      <c r="A38" s="74"/>
      <c r="B38" s="167" t="s">
        <v>0</v>
      </c>
      <c r="C38" s="157" t="s">
        <v>3</v>
      </c>
      <c r="D38" s="172">
        <v>831.56666666666695</v>
      </c>
      <c r="E38" s="167" t="s">
        <v>37</v>
      </c>
      <c r="F38" s="157" t="s">
        <v>3</v>
      </c>
      <c r="G38" s="37">
        <v>1973.45</v>
      </c>
      <c r="H38" s="169" t="s">
        <v>35</v>
      </c>
      <c r="I38" s="157" t="s">
        <v>3</v>
      </c>
      <c r="J38" s="168">
        <v>2.4316666666666702</v>
      </c>
    </row>
    <row r="39" spans="1:10" ht="15.75" customHeight="1">
      <c r="A39" s="74"/>
      <c r="B39" s="167" t="s">
        <v>51</v>
      </c>
      <c r="C39" s="157" t="s">
        <v>1</v>
      </c>
      <c r="D39" s="36">
        <v>2.415</v>
      </c>
      <c r="E39" s="167" t="s">
        <v>43</v>
      </c>
      <c r="F39" s="157" t="s">
        <v>3</v>
      </c>
      <c r="G39" s="38">
        <v>20.266666666666701</v>
      </c>
      <c r="H39" s="169" t="s">
        <v>38</v>
      </c>
      <c r="I39" s="157" t="s">
        <v>3</v>
      </c>
      <c r="J39" s="38">
        <v>11.921666666666701</v>
      </c>
    </row>
    <row r="40" spans="1:10" ht="15.75" customHeight="1">
      <c r="A40" s="74"/>
      <c r="B40" s="167" t="s">
        <v>42</v>
      </c>
      <c r="C40" s="157" t="s">
        <v>3</v>
      </c>
      <c r="D40" s="36">
        <v>4.0383333333333304</v>
      </c>
      <c r="E40" s="167" t="s">
        <v>57</v>
      </c>
      <c r="F40" s="157" t="s">
        <v>3</v>
      </c>
      <c r="G40" s="171">
        <v>1.2999999999999999E-2</v>
      </c>
      <c r="H40" s="169" t="s">
        <v>44</v>
      </c>
      <c r="I40" s="157" t="s">
        <v>3</v>
      </c>
      <c r="J40" s="37">
        <v>2725.8333333333298</v>
      </c>
    </row>
    <row r="41" spans="1:10" ht="15.75" customHeight="1">
      <c r="A41" s="74"/>
      <c r="B41" s="167" t="s">
        <v>79</v>
      </c>
      <c r="C41" s="157" t="s">
        <v>3</v>
      </c>
      <c r="D41" s="36">
        <v>0.133333333333333</v>
      </c>
      <c r="E41" s="167" t="s">
        <v>58</v>
      </c>
      <c r="F41" s="157" t="s">
        <v>1</v>
      </c>
      <c r="G41" s="168">
        <v>1.18</v>
      </c>
      <c r="H41" s="169" t="s">
        <v>45</v>
      </c>
      <c r="I41" s="157" t="s">
        <v>3</v>
      </c>
      <c r="J41" s="38">
        <v>43.4</v>
      </c>
    </row>
    <row r="42" spans="1:10" ht="15.75" customHeight="1">
      <c r="A42" s="74"/>
      <c r="B42" s="167" t="s">
        <v>8</v>
      </c>
      <c r="C42" s="157" t="s">
        <v>3</v>
      </c>
      <c r="D42" s="36">
        <v>1.02833333333333</v>
      </c>
      <c r="E42" s="167" t="s">
        <v>6</v>
      </c>
      <c r="F42" s="157" t="s">
        <v>3</v>
      </c>
      <c r="G42" s="168">
        <v>1.56833333333333</v>
      </c>
      <c r="H42" s="7" t="s">
        <v>428</v>
      </c>
      <c r="I42" s="157" t="s">
        <v>428</v>
      </c>
      <c r="J42" s="37" t="s">
        <v>428</v>
      </c>
    </row>
    <row r="43" spans="1:10" ht="15.75" customHeight="1">
      <c r="A43" s="74"/>
      <c r="B43" s="163" t="s">
        <v>122</v>
      </c>
      <c r="C43" s="162"/>
      <c r="D43" s="164"/>
      <c r="E43" s="162"/>
      <c r="F43" s="162"/>
      <c r="G43" s="165"/>
      <c r="H43" s="162"/>
      <c r="I43" s="162"/>
      <c r="J43" s="166"/>
    </row>
    <row r="44" spans="1:10" ht="15.75" customHeight="1">
      <c r="A44" s="74"/>
      <c r="B44" s="167" t="s">
        <v>100</v>
      </c>
      <c r="C44" s="157" t="s">
        <v>1</v>
      </c>
      <c r="D44" s="173">
        <v>0.05</v>
      </c>
      <c r="E44" s="167" t="s">
        <v>58</v>
      </c>
      <c r="F44" s="157" t="s">
        <v>1</v>
      </c>
      <c r="G44" s="168">
        <v>1.1399999999999999</v>
      </c>
      <c r="H44" s="7" t="s">
        <v>428</v>
      </c>
      <c r="I44" s="157" t="s">
        <v>428</v>
      </c>
      <c r="J44" s="37" t="s">
        <v>428</v>
      </c>
    </row>
    <row r="45" spans="1:10" ht="15.75" customHeight="1">
      <c r="A45" s="74"/>
      <c r="B45" s="163" t="s">
        <v>121</v>
      </c>
      <c r="C45" s="162"/>
      <c r="D45" s="164"/>
      <c r="E45" s="162"/>
      <c r="F45" s="162"/>
      <c r="G45" s="165"/>
      <c r="H45" s="162"/>
      <c r="I45" s="162"/>
      <c r="J45" s="166"/>
    </row>
    <row r="46" spans="1:10" ht="15.75" customHeight="1">
      <c r="A46" s="74"/>
      <c r="B46" s="167" t="s">
        <v>246</v>
      </c>
      <c r="C46" s="157" t="s">
        <v>1</v>
      </c>
      <c r="D46" s="36">
        <v>10.635</v>
      </c>
      <c r="E46" s="167" t="s">
        <v>98</v>
      </c>
      <c r="F46" s="157" t="s">
        <v>1</v>
      </c>
      <c r="G46" s="171">
        <v>0.34</v>
      </c>
      <c r="H46" s="169" t="s">
        <v>58</v>
      </c>
      <c r="I46" s="157" t="s">
        <v>1</v>
      </c>
      <c r="J46" s="168">
        <v>1.22737925</v>
      </c>
    </row>
    <row r="47" spans="1:10" ht="15.75" customHeight="1">
      <c r="A47" s="74"/>
      <c r="B47" s="167" t="s">
        <v>95</v>
      </c>
      <c r="C47" s="157" t="s">
        <v>1</v>
      </c>
      <c r="D47" s="173">
        <v>0.46500000000000002</v>
      </c>
      <c r="E47" s="167" t="s">
        <v>99</v>
      </c>
      <c r="F47" s="157" t="s">
        <v>1</v>
      </c>
      <c r="G47" s="171">
        <v>2.5000000000000001E-2</v>
      </c>
      <c r="H47" s="169" t="s">
        <v>247</v>
      </c>
      <c r="I47" s="157" t="s">
        <v>1</v>
      </c>
      <c r="J47" s="168">
        <v>75.474999999999994</v>
      </c>
    </row>
    <row r="48" spans="1:10" ht="15.75" customHeight="1">
      <c r="A48" s="74"/>
      <c r="B48" s="167" t="s">
        <v>248</v>
      </c>
      <c r="C48" s="157" t="s">
        <v>1</v>
      </c>
      <c r="D48" s="36">
        <v>3.95</v>
      </c>
      <c r="E48" s="167" t="s">
        <v>249</v>
      </c>
      <c r="F48" s="157" t="s">
        <v>1</v>
      </c>
      <c r="G48" s="171">
        <v>0.88</v>
      </c>
      <c r="H48" s="169" t="s">
        <v>250</v>
      </c>
      <c r="I48" s="157" t="s">
        <v>1</v>
      </c>
      <c r="J48" s="171">
        <v>0.33</v>
      </c>
    </row>
    <row r="49" spans="1:10" ht="15.75" customHeight="1">
      <c r="A49" s="74"/>
      <c r="B49" s="167" t="s">
        <v>251</v>
      </c>
      <c r="C49" s="157" t="s">
        <v>1</v>
      </c>
      <c r="D49" s="36">
        <v>4.88</v>
      </c>
      <c r="E49" s="167" t="s">
        <v>252</v>
      </c>
      <c r="F49" s="157" t="s">
        <v>1</v>
      </c>
      <c r="G49" s="171">
        <v>7.6999999999999999E-2</v>
      </c>
      <c r="H49" s="7" t="s">
        <v>428</v>
      </c>
      <c r="I49" s="157" t="s">
        <v>428</v>
      </c>
      <c r="J49" s="37" t="s">
        <v>428</v>
      </c>
    </row>
    <row r="50" spans="1:10" ht="15.75" customHeight="1">
      <c r="A50" s="74"/>
      <c r="B50" s="163" t="s">
        <v>123</v>
      </c>
      <c r="C50" s="162"/>
      <c r="D50" s="164"/>
      <c r="E50" s="162"/>
      <c r="F50" s="162"/>
      <c r="G50" s="165"/>
      <c r="H50" s="162"/>
      <c r="I50" s="162"/>
      <c r="J50" s="166"/>
    </row>
    <row r="51" spans="1:10" ht="15.75" customHeight="1">
      <c r="A51" s="74"/>
      <c r="B51" s="167" t="s">
        <v>253</v>
      </c>
      <c r="C51" s="157" t="s">
        <v>1</v>
      </c>
      <c r="D51" s="36">
        <v>2.14</v>
      </c>
      <c r="E51" s="35" t="s">
        <v>428</v>
      </c>
      <c r="F51" s="157" t="s">
        <v>428</v>
      </c>
      <c r="G51" s="38" t="s">
        <v>428</v>
      </c>
      <c r="H51" s="7" t="s">
        <v>428</v>
      </c>
      <c r="I51" s="157" t="s">
        <v>428</v>
      </c>
      <c r="J51" s="37" t="s">
        <v>428</v>
      </c>
    </row>
    <row r="52" spans="1:10" ht="15.75" customHeight="1">
      <c r="A52" s="74"/>
      <c r="B52" s="163" t="s">
        <v>147</v>
      </c>
      <c r="C52" s="162"/>
      <c r="D52" s="164"/>
      <c r="E52" s="162"/>
      <c r="F52" s="162"/>
      <c r="G52" s="165"/>
      <c r="H52" s="162"/>
      <c r="I52" s="162"/>
      <c r="J52" s="166"/>
    </row>
    <row r="53" spans="1:10" ht="15.75" customHeight="1">
      <c r="A53" s="74"/>
      <c r="B53" s="167" t="s">
        <v>4</v>
      </c>
      <c r="C53" s="157" t="s">
        <v>3</v>
      </c>
      <c r="D53" s="172">
        <v>704</v>
      </c>
      <c r="E53" s="167" t="s">
        <v>8</v>
      </c>
      <c r="F53" s="157" t="s">
        <v>3</v>
      </c>
      <c r="G53" s="168">
        <v>5.4850000000000003</v>
      </c>
      <c r="H53" s="169" t="s">
        <v>15</v>
      </c>
      <c r="I53" s="157" t="s">
        <v>3</v>
      </c>
      <c r="J53" s="168">
        <v>2.8</v>
      </c>
    </row>
    <row r="54" spans="1:10" ht="15.75" customHeight="1">
      <c r="A54" s="74"/>
      <c r="B54" s="167" t="s">
        <v>7</v>
      </c>
      <c r="C54" s="157" t="s">
        <v>3</v>
      </c>
      <c r="D54" s="170">
        <v>25.3</v>
      </c>
      <c r="E54" s="167" t="s">
        <v>11</v>
      </c>
      <c r="F54" s="157" t="s">
        <v>3</v>
      </c>
      <c r="G54" s="168">
        <v>0.84</v>
      </c>
      <c r="H54" s="169" t="s">
        <v>18</v>
      </c>
      <c r="I54" s="157" t="s">
        <v>3</v>
      </c>
      <c r="J54" s="37">
        <v>98.65</v>
      </c>
    </row>
    <row r="55" spans="1:10" ht="15.75" customHeight="1">
      <c r="A55" s="74"/>
      <c r="B55" s="167" t="s">
        <v>10</v>
      </c>
      <c r="C55" s="157" t="s">
        <v>3</v>
      </c>
      <c r="D55" s="172">
        <v>1040</v>
      </c>
      <c r="E55" s="167" t="s">
        <v>14</v>
      </c>
      <c r="F55" s="157" t="s">
        <v>3</v>
      </c>
      <c r="G55" s="38" t="s">
        <v>148</v>
      </c>
      <c r="H55" s="169" t="s">
        <v>21</v>
      </c>
      <c r="I55" s="157" t="s">
        <v>3</v>
      </c>
      <c r="J55" s="168">
        <v>0.85499999999999998</v>
      </c>
    </row>
    <row r="56" spans="1:10" ht="15.75" customHeight="1">
      <c r="A56" s="74"/>
      <c r="B56" s="167" t="s">
        <v>13</v>
      </c>
      <c r="C56" s="157" t="s">
        <v>3</v>
      </c>
      <c r="D56" s="36">
        <v>2</v>
      </c>
      <c r="E56" s="167" t="s">
        <v>17</v>
      </c>
      <c r="F56" s="157" t="s">
        <v>3</v>
      </c>
      <c r="G56" s="38">
        <v>32.4</v>
      </c>
      <c r="H56" s="169" t="s">
        <v>24</v>
      </c>
      <c r="I56" s="157" t="s">
        <v>3</v>
      </c>
      <c r="J56" s="168">
        <v>0.76</v>
      </c>
    </row>
    <row r="57" spans="1:10" ht="15.75" customHeight="1">
      <c r="A57" s="74"/>
      <c r="B57" s="167" t="s">
        <v>16</v>
      </c>
      <c r="C57" s="157" t="s">
        <v>3</v>
      </c>
      <c r="D57" s="36">
        <v>0.2</v>
      </c>
      <c r="E57" s="167" t="s">
        <v>23</v>
      </c>
      <c r="F57" s="157" t="s">
        <v>3</v>
      </c>
      <c r="G57" s="168">
        <v>0.315</v>
      </c>
      <c r="H57" s="169" t="s">
        <v>27</v>
      </c>
      <c r="I57" s="157" t="s">
        <v>3</v>
      </c>
      <c r="J57" s="168">
        <v>0.6</v>
      </c>
    </row>
    <row r="58" spans="1:10" ht="15.75" customHeight="1">
      <c r="A58" s="74"/>
      <c r="B58" s="167" t="s">
        <v>19</v>
      </c>
      <c r="C58" s="157" t="s">
        <v>3</v>
      </c>
      <c r="D58" s="36">
        <v>9.25</v>
      </c>
      <c r="E58" s="167" t="s">
        <v>54</v>
      </c>
      <c r="F58" s="157" t="s">
        <v>1</v>
      </c>
      <c r="G58" s="171">
        <v>2.41E-2</v>
      </c>
      <c r="H58" s="169" t="s">
        <v>30</v>
      </c>
      <c r="I58" s="157" t="s">
        <v>3</v>
      </c>
      <c r="J58" s="168">
        <v>7.98</v>
      </c>
    </row>
    <row r="59" spans="1:10" ht="15.75" customHeight="1">
      <c r="A59" s="74"/>
      <c r="B59" s="167" t="s">
        <v>22</v>
      </c>
      <c r="C59" s="157" t="s">
        <v>3</v>
      </c>
      <c r="D59" s="172">
        <v>65.05</v>
      </c>
      <c r="E59" s="167" t="s">
        <v>26</v>
      </c>
      <c r="F59" s="157" t="s">
        <v>3</v>
      </c>
      <c r="G59" s="38">
        <v>21.8</v>
      </c>
      <c r="H59" s="169" t="s">
        <v>60</v>
      </c>
      <c r="I59" s="157" t="s">
        <v>1</v>
      </c>
      <c r="J59" s="171">
        <v>0.20499999999999999</v>
      </c>
    </row>
    <row r="60" spans="1:10" ht="15.75" customHeight="1">
      <c r="A60" s="74"/>
      <c r="B60" s="167" t="s">
        <v>25</v>
      </c>
      <c r="C60" s="157" t="s">
        <v>3</v>
      </c>
      <c r="D60" s="36">
        <v>3.1</v>
      </c>
      <c r="E60" s="167" t="s">
        <v>29</v>
      </c>
      <c r="F60" s="157" t="s">
        <v>3</v>
      </c>
      <c r="G60" s="38">
        <v>11.35</v>
      </c>
      <c r="H60" s="169" t="s">
        <v>61</v>
      </c>
      <c r="I60" s="157" t="s">
        <v>3</v>
      </c>
      <c r="J60" s="168">
        <v>2.4</v>
      </c>
    </row>
    <row r="61" spans="1:10" ht="15.75" customHeight="1">
      <c r="A61" s="74"/>
      <c r="B61" s="167" t="s">
        <v>50</v>
      </c>
      <c r="C61" s="157" t="s">
        <v>3</v>
      </c>
      <c r="D61" s="170">
        <v>25</v>
      </c>
      <c r="E61" s="167" t="s">
        <v>31</v>
      </c>
      <c r="F61" s="157" t="s">
        <v>3</v>
      </c>
      <c r="G61" s="38">
        <v>31.35</v>
      </c>
      <c r="H61" s="169" t="s">
        <v>62</v>
      </c>
      <c r="I61" s="157" t="s">
        <v>3</v>
      </c>
      <c r="J61" s="168">
        <v>0.32500000000000001</v>
      </c>
    </row>
    <row r="62" spans="1:10" ht="15.75" customHeight="1">
      <c r="A62" s="74"/>
      <c r="B62" s="167" t="s">
        <v>28</v>
      </c>
      <c r="C62" s="157" t="s">
        <v>3</v>
      </c>
      <c r="D62" s="36">
        <v>5.335</v>
      </c>
      <c r="E62" s="167" t="s">
        <v>34</v>
      </c>
      <c r="F62" s="157" t="s">
        <v>3</v>
      </c>
      <c r="G62" s="38">
        <v>10</v>
      </c>
      <c r="H62" s="169" t="s">
        <v>32</v>
      </c>
      <c r="I62" s="157" t="s">
        <v>3</v>
      </c>
      <c r="J62" s="168">
        <v>2.5950000000000002</v>
      </c>
    </row>
    <row r="63" spans="1:10" ht="15.75" customHeight="1">
      <c r="A63" s="74"/>
      <c r="B63" s="167" t="s">
        <v>0</v>
      </c>
      <c r="C63" s="157" t="s">
        <v>3</v>
      </c>
      <c r="D63" s="172">
        <v>803</v>
      </c>
      <c r="E63" s="167" t="s">
        <v>37</v>
      </c>
      <c r="F63" s="157" t="s">
        <v>3</v>
      </c>
      <c r="G63" s="37">
        <v>1800</v>
      </c>
      <c r="H63" s="169" t="s">
        <v>63</v>
      </c>
      <c r="I63" s="157" t="s">
        <v>3</v>
      </c>
      <c r="J63" s="38">
        <v>27.2</v>
      </c>
    </row>
    <row r="64" spans="1:10" ht="15.75" customHeight="1">
      <c r="A64" s="74"/>
      <c r="B64" s="167" t="s">
        <v>33</v>
      </c>
      <c r="C64" s="157" t="s">
        <v>3</v>
      </c>
      <c r="D64" s="36">
        <v>4.28</v>
      </c>
      <c r="E64" s="167" t="s">
        <v>40</v>
      </c>
      <c r="F64" s="157" t="s">
        <v>3</v>
      </c>
      <c r="G64" s="168">
        <v>8.2449999999999992</v>
      </c>
      <c r="H64" s="169" t="s">
        <v>35</v>
      </c>
      <c r="I64" s="157" t="s">
        <v>3</v>
      </c>
      <c r="J64" s="168">
        <v>6.5</v>
      </c>
    </row>
    <row r="65" spans="1:10" ht="15.75" customHeight="1">
      <c r="A65" s="74"/>
      <c r="B65" s="167" t="s">
        <v>36</v>
      </c>
      <c r="C65" s="157" t="s">
        <v>3</v>
      </c>
      <c r="D65" s="36">
        <v>2.3149999999999999</v>
      </c>
      <c r="E65" s="167" t="s">
        <v>43</v>
      </c>
      <c r="F65" s="157" t="s">
        <v>3</v>
      </c>
      <c r="G65" s="37">
        <v>191.5</v>
      </c>
      <c r="H65" s="169" t="s">
        <v>38</v>
      </c>
      <c r="I65" s="157" t="s">
        <v>3</v>
      </c>
      <c r="J65" s="38">
        <v>23.1</v>
      </c>
    </row>
    <row r="66" spans="1:10" ht="15.75" customHeight="1">
      <c r="A66" s="74"/>
      <c r="B66" s="167" t="s">
        <v>39</v>
      </c>
      <c r="C66" s="157" t="s">
        <v>3</v>
      </c>
      <c r="D66" s="36">
        <v>1.1950000000000001</v>
      </c>
      <c r="E66" s="167" t="s">
        <v>57</v>
      </c>
      <c r="F66" s="157" t="s">
        <v>3</v>
      </c>
      <c r="G66" s="38" t="s">
        <v>97</v>
      </c>
      <c r="H66" s="169" t="s">
        <v>41</v>
      </c>
      <c r="I66" s="157" t="s">
        <v>3</v>
      </c>
      <c r="J66" s="168">
        <v>2.2200000000000002</v>
      </c>
    </row>
    <row r="67" spans="1:10" ht="15.75" customHeight="1">
      <c r="A67" s="74"/>
      <c r="B67" s="167" t="s">
        <v>42</v>
      </c>
      <c r="C67" s="157" t="s">
        <v>3</v>
      </c>
      <c r="D67" s="170">
        <v>13.45</v>
      </c>
      <c r="E67" s="167" t="s">
        <v>6</v>
      </c>
      <c r="F67" s="157" t="s">
        <v>3</v>
      </c>
      <c r="G67" s="168">
        <v>4.1500000000000004</v>
      </c>
      <c r="H67" s="169" t="s">
        <v>44</v>
      </c>
      <c r="I67" s="157" t="s">
        <v>3</v>
      </c>
      <c r="J67" s="37">
        <v>2625</v>
      </c>
    </row>
    <row r="68" spans="1:10" ht="15.75" customHeight="1">
      <c r="A68" s="74"/>
      <c r="B68" s="167" t="s">
        <v>5</v>
      </c>
      <c r="C68" s="157" t="s">
        <v>3</v>
      </c>
      <c r="D68" s="36">
        <v>5.085</v>
      </c>
      <c r="E68" s="167" t="s">
        <v>9</v>
      </c>
      <c r="F68" s="157" t="s">
        <v>3</v>
      </c>
      <c r="G68" s="168">
        <v>6.75</v>
      </c>
      <c r="H68" s="169" t="s">
        <v>45</v>
      </c>
      <c r="I68" s="157" t="s">
        <v>3</v>
      </c>
      <c r="J68" s="37">
        <v>211</v>
      </c>
    </row>
    <row r="69" spans="1:10" ht="15.75" customHeight="1">
      <c r="A69" s="74"/>
      <c r="B69" s="186" t="s">
        <v>79</v>
      </c>
      <c r="C69" s="187" t="s">
        <v>3</v>
      </c>
      <c r="D69" s="188">
        <v>1.125</v>
      </c>
      <c r="E69" s="186" t="s">
        <v>12</v>
      </c>
      <c r="F69" s="187" t="s">
        <v>3</v>
      </c>
      <c r="G69" s="189">
        <v>6.25</v>
      </c>
      <c r="H69" s="190" t="s">
        <v>428</v>
      </c>
      <c r="I69" s="187" t="s">
        <v>428</v>
      </c>
      <c r="J69" s="191" t="s">
        <v>428</v>
      </c>
    </row>
    <row r="70" spans="1:10" ht="15.75" customHeight="1">
      <c r="B70" s="32" t="s">
        <v>435</v>
      </c>
    </row>
  </sheetData>
  <conditionalFormatting sqref="B3:J69">
    <cfRule type="expression" dxfId="29" priority="1">
      <formula>IF(IndVal_IsBlnkRow*IndVal_IsBlnkRowNext=1,TRUE,FALSE)</formula>
    </cfRule>
  </conditionalFormatting>
  <conditionalFormatting sqref="C3:C69 F3:F69 I3:I69">
    <cfRule type="expression" dxfId="28" priority="2">
      <formula>IndVal_LimitValDiffUOM</formula>
    </cfRule>
  </conditionalFormatting>
  <hyperlinks>
    <hyperlink ref="B4" location="'Fire Assay'!$A$1" display="'Fire Assay'!$A$1" xr:uid="{AB13958F-CFB6-456A-B3C9-DF2A6F3C2DFF}"/>
    <hyperlink ref="B6" location="'4-Acid'!$A$42" display="'4-Acid'!$A$42" xr:uid="{2461E9E0-6B32-4D6D-BAF4-E4C73E53F9D9}"/>
    <hyperlink ref="E6" location="'4-Acid'!$A$402" display="'4-Acid'!$A$402" xr:uid="{61BF4442-E59D-4E5C-8524-52DCE3311103}"/>
    <hyperlink ref="H6" location="'4-Acid'!$A$762" display="'4-Acid'!$A$762" xr:uid="{44C301D7-AF46-4AEC-B1E0-1DC422FC7083}"/>
    <hyperlink ref="B7" location="'4-Acid'!$A$60" display="'4-Acid'!$A$60" xr:uid="{F0537FD2-04C9-47AC-BD5A-3C23840E32CE}"/>
    <hyperlink ref="E7" location="'4-Acid'!$A$420" display="'4-Acid'!$A$420" xr:uid="{CDCB1F37-4030-4C4B-8239-174CF5093B61}"/>
    <hyperlink ref="H7" location="'4-Acid'!$A$780" display="'4-Acid'!$A$780" xr:uid="{31378A08-3123-4F8F-8474-DA2F84E290F5}"/>
    <hyperlink ref="B8" location="'4-Acid'!$A$78" display="'4-Acid'!$A$78" xr:uid="{47FB8B2F-113D-4B2A-BD2A-BBF21FFF4DF0}"/>
    <hyperlink ref="E8" location="'4-Acid'!$A$438" display="'4-Acid'!$A$438" xr:uid="{3232E19A-64B1-48A0-97D6-CF010C69EF14}"/>
    <hyperlink ref="H8" location="'4-Acid'!$A$798" display="'4-Acid'!$A$798" xr:uid="{5957971B-6EE5-4A8D-99A4-78AD7D3B29EC}"/>
    <hyperlink ref="B9" location="'4-Acid'!$A$96" display="'4-Acid'!$A$96" xr:uid="{6F4390C6-F705-4C53-B811-47DB8F5E393A}"/>
    <hyperlink ref="E9" location="'4-Acid'!$A$456" display="'4-Acid'!$A$456" xr:uid="{8C7B74A5-1E67-427C-9012-7D0620DED202}"/>
    <hyperlink ref="H9" location="'4-Acid'!$A$816" display="'4-Acid'!$A$816" xr:uid="{A1C9B566-AC21-4215-B06B-E1D749DB60A0}"/>
    <hyperlink ref="B10" location="'4-Acid'!$A$114" display="'4-Acid'!$A$114" xr:uid="{DB7F3E3E-D68E-4A0B-84FF-3AA8EE065DDA}"/>
    <hyperlink ref="E10" location="'4-Acid'!$A$474" display="'4-Acid'!$A$474" xr:uid="{89EFAAFE-BB91-4F99-AF40-A0BC0544F568}"/>
    <hyperlink ref="H10" location="'4-Acid'!$A$834" display="'4-Acid'!$A$834" xr:uid="{3A48A6A9-FD21-48B3-B74F-E50180313E3F}"/>
    <hyperlink ref="B11" location="'4-Acid'!$A$132" display="'4-Acid'!$A$132" xr:uid="{254D9BAD-6C28-47B8-A103-68B1C5A2ADC0}"/>
    <hyperlink ref="E11" location="'4-Acid'!$A$492" display="'4-Acid'!$A$492" xr:uid="{5597D3E4-267D-4585-886F-F5AEF5446CA7}"/>
    <hyperlink ref="H11" location="'4-Acid'!$A$852" display="'4-Acid'!$A$852" xr:uid="{471B5629-C346-4CA9-94B8-44E9A00E620B}"/>
    <hyperlink ref="B12" location="'4-Acid'!$A$150" display="'4-Acid'!$A$150" xr:uid="{5CA7A3F1-1D44-412D-BC3E-1505B3FB550A}"/>
    <hyperlink ref="E12" location="'4-Acid'!$A$510" display="'4-Acid'!$A$510" xr:uid="{0545B952-5355-44F4-A42F-726A7527C035}"/>
    <hyperlink ref="H12" location="'4-Acid'!$A$870" display="'4-Acid'!$A$870" xr:uid="{23AFC2AD-60AD-4E39-B558-888845647F02}"/>
    <hyperlink ref="B13" location="'4-Acid'!$A$168" display="'4-Acid'!$A$168" xr:uid="{311EEFF5-646A-4E83-982B-57A5F9BB5F98}"/>
    <hyperlink ref="E13" location="'4-Acid'!$A$528" display="'4-Acid'!$A$528" xr:uid="{15E9482E-A2E7-4CBE-9519-834F962D676B}"/>
    <hyperlink ref="H13" location="'4-Acid'!$A$888" display="'4-Acid'!$A$888" xr:uid="{518AFA56-36B1-4189-83A0-010D291D8552}"/>
    <hyperlink ref="B14" location="'4-Acid'!$A$186" display="'4-Acid'!$A$186" xr:uid="{33E65093-E090-4CDC-8CE6-DECE2BFE3CF2}"/>
    <hyperlink ref="E14" location="'4-Acid'!$A$546" display="'4-Acid'!$A$546" xr:uid="{7198687D-1888-4A4D-98C1-BA2966E64264}"/>
    <hyperlink ref="H14" location="'4-Acid'!$A$906" display="'4-Acid'!$A$906" xr:uid="{7DB004A9-B16E-400A-B148-38C3C2564F7D}"/>
    <hyperlink ref="B15" location="'4-Acid'!$A$204" display="'4-Acid'!$A$204" xr:uid="{E318258F-55D9-47AF-A514-CA6A67B2BC20}"/>
    <hyperlink ref="E15" location="'4-Acid'!$A$564" display="'4-Acid'!$A$564" xr:uid="{9F4F9E08-5B41-4A35-848E-017D4ABF339A}"/>
    <hyperlink ref="H15" location="'4-Acid'!$A$924" display="'4-Acid'!$A$924" xr:uid="{8E92365C-086E-4BED-8268-9432F112E712}"/>
    <hyperlink ref="B16" location="'4-Acid'!$A$222" display="'4-Acid'!$A$222" xr:uid="{FD3742E4-19BD-4405-9403-A70F3D788E54}"/>
    <hyperlink ref="E16" location="'4-Acid'!$A$582" display="'4-Acid'!$A$582" xr:uid="{76D3DDB8-4139-431E-9B56-DA010749D873}"/>
    <hyperlink ref="H16" location="'4-Acid'!$A$942" display="'4-Acid'!$A$942" xr:uid="{DBEAA941-EFF5-4122-B6F7-737D8704936E}"/>
    <hyperlink ref="B17" location="'4-Acid'!$A$240" display="'4-Acid'!$A$240" xr:uid="{D79C8B59-A627-4590-8093-9E99DCA275A9}"/>
    <hyperlink ref="E17" location="'4-Acid'!$A$600" display="'4-Acid'!$A$600" xr:uid="{52331BF1-62A9-4DEF-B6EC-130D31F84E6D}"/>
    <hyperlink ref="H17" location="'4-Acid'!$A$960" display="'4-Acid'!$A$960" xr:uid="{B1CF16AD-D66C-4647-86CC-A39B2C41E18E}"/>
    <hyperlink ref="B18" location="'4-Acid'!$A$258" display="'4-Acid'!$A$258" xr:uid="{013BA97F-B34D-4C7B-8E0C-B834E8EC3CC1}"/>
    <hyperlink ref="E18" location="'4-Acid'!$A$618" display="'4-Acid'!$A$618" xr:uid="{A700C425-A147-43FA-A0D7-67F4E9993243}"/>
    <hyperlink ref="H18" location="'4-Acid'!$A$978" display="'4-Acid'!$A$978" xr:uid="{E8EE52FD-C64E-470F-8705-539ADD676CE4}"/>
    <hyperlink ref="B19" location="'4-Acid'!$A$276" display="'4-Acid'!$A$276" xr:uid="{63A6E0DD-EB71-4423-BB39-9397C465DE05}"/>
    <hyperlink ref="E19" location="'4-Acid'!$A$636" display="'4-Acid'!$A$636" xr:uid="{7C346474-8E00-468F-89D8-2B7C93B00C34}"/>
    <hyperlink ref="H19" location="'4-Acid'!$A$996" display="'4-Acid'!$A$996" xr:uid="{26319231-DB77-45A6-8292-9D03D719087B}"/>
    <hyperlink ref="B20" location="'4-Acid'!$A$294" display="'4-Acid'!$A$294" xr:uid="{25479992-4A08-4F76-9A99-4C55AEB8E6F4}"/>
    <hyperlink ref="E20" location="'4-Acid'!$A$654" display="'4-Acid'!$A$654" xr:uid="{55C53344-1304-42E7-AFEB-4D13963D09F6}"/>
    <hyperlink ref="H20" location="'4-Acid'!$A$1014" display="'4-Acid'!$A$1014" xr:uid="{169A3C25-AB6F-4342-A61A-174DF0AB1876}"/>
    <hyperlink ref="B21" location="'4-Acid'!$A$312" display="'4-Acid'!$A$312" xr:uid="{52738EF6-A769-4CB4-8564-FF0549E6B508}"/>
    <hyperlink ref="E21" location="'4-Acid'!$A$672" display="'4-Acid'!$A$672" xr:uid="{15E9C69F-FDAB-4DD7-8401-3E8D0A087F1D}"/>
    <hyperlink ref="H21" location="'4-Acid'!$A$1032" display="'4-Acid'!$A$1032" xr:uid="{3D73224D-2B58-4560-8481-F97C25091AFC}"/>
    <hyperlink ref="B22" location="'4-Acid'!$A$330" display="'4-Acid'!$A$330" xr:uid="{174736F3-20FF-4EAF-847A-84E4270332B1}"/>
    <hyperlink ref="E22" location="'4-Acid'!$A$690" display="'4-Acid'!$A$690" xr:uid="{A9794E9A-0FA5-48A1-96DA-FEE9098D67B7}"/>
    <hyperlink ref="H22" location="'4-Acid'!$A$1050" display="'4-Acid'!$A$1050" xr:uid="{8BC94924-5453-4C47-8337-4603681E334D}"/>
    <hyperlink ref="B23" location="'4-Acid'!$A$348" display="'4-Acid'!$A$348" xr:uid="{CA672A16-20EE-4699-BD04-7345B3A44396}"/>
    <hyperlink ref="E23" location="'4-Acid'!$A$708" display="'4-Acid'!$A$708" xr:uid="{FCF200C6-FC85-4455-AE8C-591C29F2052C}"/>
    <hyperlink ref="H23" location="'4-Acid'!$A$1068" display="'4-Acid'!$A$1068" xr:uid="{B656EA54-680C-479C-AE61-4C87CC7F4B1A}"/>
    <hyperlink ref="B24" location="'4-Acid'!$A$366" display="'4-Acid'!$A$366" xr:uid="{79D29461-8F85-4A7A-81DF-C7E3A056EC6C}"/>
    <hyperlink ref="E24" location="'4-Acid'!$A$726" display="'4-Acid'!$A$726" xr:uid="{30F71AF1-2BD9-47C8-9028-B43A12D52699}"/>
    <hyperlink ref="H24" location="'4-Acid'!$A$1086" display="'4-Acid'!$A$1086" xr:uid="{F1C56A6B-BE21-482A-BF50-060CB4DD2D99}"/>
    <hyperlink ref="B25" location="'4-Acid'!$A$384" display="'4-Acid'!$A$384" xr:uid="{482BC8C4-937A-4E31-9FE3-145F0F1A4F1C}"/>
    <hyperlink ref="E25" location="'4-Acid'!$A$744" display="'4-Acid'!$A$744" xr:uid="{F2941EAC-5A6C-4D74-9965-0F47E7006EF2}"/>
    <hyperlink ref="B27" location="'Aqua Regia'!$A$1" display="'Aqua Regia'!$A$1" xr:uid="{FD99EC2F-CFDF-4CD7-A3CC-634F587D26F2}"/>
    <hyperlink ref="E27" location="'Aqua Regia'!$A$312" display="'Aqua Regia'!$A$312" xr:uid="{0B3F2D42-3C77-478B-8E5F-15B412C65CEA}"/>
    <hyperlink ref="H27" location="'Aqua Regia'!$A$600" display="'Aqua Regia'!$A$600" xr:uid="{595220B5-7212-4D19-A330-DDC47FA1DCE8}"/>
    <hyperlink ref="B28" location="'Aqua Regia'!$A$42" display="'Aqua Regia'!$A$42" xr:uid="{20C458B0-E6A7-4F4E-90F8-566E547F19F8}"/>
    <hyperlink ref="E28" location="'Aqua Regia'!$A$330" display="'Aqua Regia'!$A$330" xr:uid="{CEE38566-7DE5-466F-9D5E-40CE0EE52B57}"/>
    <hyperlink ref="H28" location="'Aqua Regia'!$A$618" display="'Aqua Regia'!$A$618" xr:uid="{4B9B5435-48FB-4069-9C40-30C4C898B0FC}"/>
    <hyperlink ref="B29" location="'Aqua Regia'!$A$60" display="'Aqua Regia'!$A$60" xr:uid="{71146401-CB49-4C69-B188-D59FEE9DF9D0}"/>
    <hyperlink ref="E29" location="'Aqua Regia'!$A$348" display="'Aqua Regia'!$A$348" xr:uid="{E7670B8C-FF9D-4349-BB12-9830B9F464B9}"/>
    <hyperlink ref="H29" location="'Aqua Regia'!$A$636" display="'Aqua Regia'!$A$636" xr:uid="{D0C5E3A1-CA8E-43AC-A1BA-AE2B5C1DE134}"/>
    <hyperlink ref="B30" location="'Aqua Regia'!$A$78" display="'Aqua Regia'!$A$78" xr:uid="{EA89889B-A67C-4C2C-96C8-2201759B7C0A}"/>
    <hyperlink ref="E30" location="'Aqua Regia'!$A$366" display="'Aqua Regia'!$A$366" xr:uid="{FEF4912A-953E-4143-9B7E-BEA80E26D011}"/>
    <hyperlink ref="H30" location="'Aqua Regia'!$A$654" display="'Aqua Regia'!$A$654" xr:uid="{EBC6B197-73E5-499D-9D37-F51FB32CC614}"/>
    <hyperlink ref="B31" location="'Aqua Regia'!$A$96" display="'Aqua Regia'!$A$96" xr:uid="{C833D9A1-2490-44BB-B5D5-75354E894B17}"/>
    <hyperlink ref="E31" location="'Aqua Regia'!$A$384" display="'Aqua Regia'!$A$384" xr:uid="{D59588EB-1944-48C1-827E-A2399295ECF6}"/>
    <hyperlink ref="H31" location="'Aqua Regia'!$A$672" display="'Aqua Regia'!$A$672" xr:uid="{CA728929-1CE7-490C-8213-2CBC68CB3E7D}"/>
    <hyperlink ref="B32" location="'Aqua Regia'!$A$114" display="'Aqua Regia'!$A$114" xr:uid="{1304CCA2-5F12-435E-8082-48A3F9CE04E3}"/>
    <hyperlink ref="E32" location="'Aqua Regia'!$A$402" display="'Aqua Regia'!$A$402" xr:uid="{B7DBE889-DE21-4A60-AE67-0E1D603F4702}"/>
    <hyperlink ref="H32" location="'Aqua Regia'!$A$690" display="'Aqua Regia'!$A$690" xr:uid="{2BD78BB3-F2E3-48D0-8CF5-B3686474CA54}"/>
    <hyperlink ref="B33" location="'Aqua Regia'!$A$132" display="'Aqua Regia'!$A$132" xr:uid="{3DF8260C-5A24-48F3-899D-13A7D8A21A00}"/>
    <hyperlink ref="E33" location="'Aqua Regia'!$A$420" display="'Aqua Regia'!$A$420" xr:uid="{90826306-D03F-4CCC-82E7-8D9598FEE1F0}"/>
    <hyperlink ref="H33" location="'Aqua Regia'!$A$708" display="'Aqua Regia'!$A$708" xr:uid="{57A7797B-FF1C-4DC8-A43B-5294F0C3D265}"/>
    <hyperlink ref="B34" location="'Aqua Regia'!$A$150" display="'Aqua Regia'!$A$150" xr:uid="{CB952179-8F02-4962-ABCC-30604AAD65C3}"/>
    <hyperlink ref="E34" location="'Aqua Regia'!$A$438" display="'Aqua Regia'!$A$438" xr:uid="{B47EAB18-FD7F-49FB-A06C-EE8D93C75024}"/>
    <hyperlink ref="H34" location="'Aqua Regia'!$A$726" display="'Aqua Regia'!$A$726" xr:uid="{9B4E6AE7-8A7E-4E3F-9A1C-69772C694315}"/>
    <hyperlink ref="B35" location="'Aqua Regia'!$A$168" display="'Aqua Regia'!$A$168" xr:uid="{8439989D-0BC4-4A0D-869A-7C8A2702C642}"/>
    <hyperlink ref="E35" location="'Aqua Regia'!$A$456" display="'Aqua Regia'!$A$456" xr:uid="{02333B7D-0E6F-4381-AB32-84EF3F4E7625}"/>
    <hyperlink ref="H35" location="'Aqua Regia'!$A$744" display="'Aqua Regia'!$A$744" xr:uid="{0A7C57F6-663C-49D0-A038-7F3683E509B2}"/>
    <hyperlink ref="B36" location="'Aqua Regia'!$A$186" display="'Aqua Regia'!$A$186" xr:uid="{094663D3-E620-4957-9560-B4E9ACF28EA2}"/>
    <hyperlink ref="E36" location="'Aqua Regia'!$A$474" display="'Aqua Regia'!$A$474" xr:uid="{1C6A1D58-531B-44E7-8B1B-5FEA63162B3E}"/>
    <hyperlink ref="H36" location="'Aqua Regia'!$A$762" display="'Aqua Regia'!$A$762" xr:uid="{FDE9C355-13F6-405F-AB8A-5A5D8C4D1673}"/>
    <hyperlink ref="B37" location="'Aqua Regia'!$A$204" display="'Aqua Regia'!$A$204" xr:uid="{16678180-28FD-4D13-B0CD-CE1D8BC6F7B4}"/>
    <hyperlink ref="E37" location="'Aqua Regia'!$A$492" display="'Aqua Regia'!$A$492" xr:uid="{83759A5B-6A2F-4900-A7B1-3D5926EDB53E}"/>
    <hyperlink ref="H37" location="'Aqua Regia'!$A$780" display="'Aqua Regia'!$A$780" xr:uid="{690F17C3-392B-408E-9246-5D9BE3F5F6F4}"/>
    <hyperlink ref="B38" location="'Aqua Regia'!$A$222" display="'Aqua Regia'!$A$222" xr:uid="{4D421E0D-70F9-4C51-AC36-F824A738F336}"/>
    <hyperlink ref="E38" location="'Aqua Regia'!$A$510" display="'Aqua Regia'!$A$510" xr:uid="{0318A60D-186B-4DFE-8CD9-BC5EBF3ECAB4}"/>
    <hyperlink ref="H38" location="'Aqua Regia'!$A$798" display="'Aqua Regia'!$A$798" xr:uid="{E39ABE58-D9D3-45EB-A689-C35A30FE4455}"/>
    <hyperlink ref="B39" location="'Aqua Regia'!$A$240" display="'Aqua Regia'!$A$240" xr:uid="{A68F7D74-4A12-40EE-8BD2-447BE73F6C6B}"/>
    <hyperlink ref="E39" location="'Aqua Regia'!$A$528" display="'Aqua Regia'!$A$528" xr:uid="{465CA719-3F0C-4CD1-A1A0-134A890DEE36}"/>
    <hyperlink ref="H39" location="'Aqua Regia'!$A$816" display="'Aqua Regia'!$A$816" xr:uid="{18A4A8B3-D362-4DA0-875E-3E85026F968B}"/>
    <hyperlink ref="B40" location="'Aqua Regia'!$A$258" display="'Aqua Regia'!$A$258" xr:uid="{9D24F7E2-60F2-4D77-B790-B9421F2028D4}"/>
    <hyperlink ref="E40" location="'Aqua Regia'!$A$546" display="'Aqua Regia'!$A$546" xr:uid="{56B549F1-929C-478D-8F90-F7815604A07E}"/>
    <hyperlink ref="H40" location="'Aqua Regia'!$A$834" display="'Aqua Regia'!$A$834" xr:uid="{C67DF376-BC80-4762-A5DE-2B36E12FA289}"/>
    <hyperlink ref="B41" location="'Aqua Regia'!$A$276" display="'Aqua Regia'!$A$276" xr:uid="{0C20E390-A8E1-4EF4-A3F8-D7992A3CD3AD}"/>
    <hyperlink ref="E41" location="'Aqua Regia'!$A$564" display="'Aqua Regia'!$A$564" xr:uid="{A5CB0F66-A20C-4875-A3AD-F23E83738559}"/>
    <hyperlink ref="H41" location="'Aqua Regia'!$A$852" display="'Aqua Regia'!$A$852" xr:uid="{61B41862-E4AB-4F44-ACF1-AF311C902249}"/>
    <hyperlink ref="B42" location="'Aqua Regia'!$A$294" display="'Aqua Regia'!$A$294" xr:uid="{E0542CD1-A3E7-4017-854B-305A2FA47B9A}"/>
    <hyperlink ref="E42" location="'Aqua Regia'!$A$582" display="'Aqua Regia'!$A$582" xr:uid="{7BBCE8ED-6BCA-47D6-B8D6-92B3971F5E62}"/>
    <hyperlink ref="B44" location="'IRC'!$A$1" display="'IRC'!$A$1" xr:uid="{74E2075A-B1B6-4862-BFB6-F98D46AE5707}"/>
    <hyperlink ref="E44" location="'IRC'!$A$15" display="'IRC'!$A$15" xr:uid="{E1244047-1CC1-4A93-A885-C4A70990651F}"/>
    <hyperlink ref="B46" location="'Fusion XRF'!$A$1" display="'Fusion XRF'!$A$1" xr:uid="{FCCEE45A-D06A-4400-8748-9B85A5C91FCC}"/>
    <hyperlink ref="E46" location="'Fusion XRF'!$A$80" display="'Fusion XRF'!$A$80" xr:uid="{3C450584-9337-4B43-872D-B8EE083ED46A}"/>
    <hyperlink ref="H46" location="'Fusion XRF'!$A$136" display="'Fusion XRF'!$A$136" xr:uid="{1AE1A9F4-172C-411C-A0DB-1B4C1CA0E533}"/>
    <hyperlink ref="B47" location="'Fusion XRF'!$A$15" display="'Fusion XRF'!$A$15" xr:uid="{ADCBE091-E202-4BFE-87E1-A2863233832D}"/>
    <hyperlink ref="E47" location="'Fusion XRF'!$A$94" display="'Fusion XRF'!$A$94" xr:uid="{B8F7FE5F-AB5E-4FA0-9FF7-0BC876E85B9D}"/>
    <hyperlink ref="H47" location="'Fusion XRF'!$A$150" display="'Fusion XRF'!$A$150" xr:uid="{24D92354-EFE9-4719-84E8-641186A21ECC}"/>
    <hyperlink ref="B48" location="'Fusion XRF'!$A$52" display="'Fusion XRF'!$A$52" xr:uid="{C8F8051F-6F22-40E8-8CF7-06C0CC4433B2}"/>
    <hyperlink ref="E48" location="'Fusion XRF'!$A$108" display="'Fusion XRF'!$A$108" xr:uid="{3DE5EE40-2BCC-49B2-AECC-AB2BCBADDF56}"/>
    <hyperlink ref="H48" location="'Fusion XRF'!$A$164" display="'Fusion XRF'!$A$164" xr:uid="{E9EFF5D9-FAC5-4657-AD52-30A77ED48983}"/>
    <hyperlink ref="B49" location="'Fusion XRF'!$A$66" display="'Fusion XRF'!$A$66" xr:uid="{957C4AA1-1161-4E4D-9250-38BE3E873C5C}"/>
    <hyperlink ref="E49" location="'Fusion XRF'!$A$122" display="'Fusion XRF'!$A$122" xr:uid="{B2EBF03D-C90E-4060-AFBF-9C891437ECA9}"/>
    <hyperlink ref="B51" location="'Thermograv'!$A$1" display="'Thermograv'!$A$1" xr:uid="{34404004-37C1-478F-9D52-268DDC38A039}"/>
    <hyperlink ref="B53" location="'Laser Ablation'!$A$1" display="'Laser Ablation'!$A$1" xr:uid="{CE0CDFDD-95F5-4157-83F1-E73E5BFAAE54}"/>
    <hyperlink ref="E53" location="'Laser Ablation'!$A$262" display="'Laser Ablation'!$A$262" xr:uid="{2EF2A797-F6AA-46CA-96F4-B5086B879449}"/>
    <hyperlink ref="H53" location="'Laser Ablation'!$A$500" display="'Laser Ablation'!$A$500" xr:uid="{9365F0AD-EB61-47AA-983D-7815074BEDC5}"/>
    <hyperlink ref="B54" location="'Laser Ablation'!$A$15" display="'Laser Ablation'!$A$15" xr:uid="{3DB16DED-152B-4D25-9F6D-2ADCD6C0C2DC}"/>
    <hyperlink ref="E54" location="'Laser Ablation'!$A$276" display="'Laser Ablation'!$A$276" xr:uid="{CB750FF6-070D-446B-BEAE-1C808D4BFFD2}"/>
    <hyperlink ref="H54" location="'Laser Ablation'!$A$514" display="'Laser Ablation'!$A$514" xr:uid="{0C5A2098-2F50-4A73-BBED-E067AB7B1162}"/>
    <hyperlink ref="B55" location="'Laser Ablation'!$A$52" display="'Laser Ablation'!$A$52" xr:uid="{C08B58BC-DEF6-4F42-A160-5404020E9076}"/>
    <hyperlink ref="E55" location="'Laser Ablation'!$A$290" display="'Laser Ablation'!$A$290" xr:uid="{D132F9EA-3A1B-4F6A-8A50-F81F65CBAEDE}"/>
    <hyperlink ref="H55" location="'Laser Ablation'!$A$528" display="'Laser Ablation'!$A$528" xr:uid="{D68A9711-CB98-433D-96D9-6847AF7CF479}"/>
    <hyperlink ref="B56" location="'Laser Ablation'!$A$66" display="'Laser Ablation'!$A$66" xr:uid="{5A90B680-6FCD-4BF1-9060-A4FD89F0510E}"/>
    <hyperlink ref="E56" location="'Laser Ablation'!$A$304" display="'Laser Ablation'!$A$304" xr:uid="{904EF725-91B5-474C-8282-8D02EF3176D8}"/>
    <hyperlink ref="H56" location="'Laser Ablation'!$A$542" display="'Laser Ablation'!$A$542" xr:uid="{AF6717D3-B9CC-4803-82D9-1CE58ADFEDBC}"/>
    <hyperlink ref="B57" location="'Laser Ablation'!$A$80" display="'Laser Ablation'!$A$80" xr:uid="{DFEA4D7E-38C0-4268-9A68-6771E4271FFE}"/>
    <hyperlink ref="E57" location="'Laser Ablation'!$A$318" display="'Laser Ablation'!$A$318" xr:uid="{A31A1463-18FB-4E82-BDE9-C218FBF46F84}"/>
    <hyperlink ref="H57" location="'Laser Ablation'!$A$556" display="'Laser Ablation'!$A$556" xr:uid="{86E7A85C-62E4-4457-A872-B824B60251F5}"/>
    <hyperlink ref="B58" location="'Laser Ablation'!$A$94" display="'Laser Ablation'!$A$94" xr:uid="{14E9196C-BEC0-4035-B410-509B4D0B51C5}"/>
    <hyperlink ref="E58" location="'Laser Ablation'!$A$332" display="'Laser Ablation'!$A$332" xr:uid="{EFC504E3-D71B-4826-AF90-7C1906CE6F69}"/>
    <hyperlink ref="H58" location="'Laser Ablation'!$A$570" display="'Laser Ablation'!$A$570" xr:uid="{E4935639-CB6C-4523-88D0-B7C09EBCDAC5}"/>
    <hyperlink ref="B59" location="'Laser Ablation'!$A$108" display="'Laser Ablation'!$A$108" xr:uid="{0EBFF93E-C894-4F62-A6D1-B96D92421548}"/>
    <hyperlink ref="E59" location="'Laser Ablation'!$A$346" display="'Laser Ablation'!$A$346" xr:uid="{35600DA7-E652-4F77-8B2E-1FB57125060F}"/>
    <hyperlink ref="H59" location="'Laser Ablation'!$A$584" display="'Laser Ablation'!$A$584" xr:uid="{78E53119-13C9-416D-B0D9-6F18A9809A0F}"/>
    <hyperlink ref="B60" location="'Laser Ablation'!$A$122" display="'Laser Ablation'!$A$122" xr:uid="{979A5162-53DC-4395-B5BE-8F63DBBBFC17}"/>
    <hyperlink ref="E60" location="'Laser Ablation'!$A$360" display="'Laser Ablation'!$A$360" xr:uid="{835A08D7-32DA-48DE-9CC9-F4F865A0010D}"/>
    <hyperlink ref="H60" location="'Laser Ablation'!$A$598" display="'Laser Ablation'!$A$598" xr:uid="{C72CFD4C-446B-4239-B4B3-DC7FF4C24F34}"/>
    <hyperlink ref="B61" location="'Laser Ablation'!$A$136" display="'Laser Ablation'!$A$136" xr:uid="{3115E4F6-8983-4AE2-B61F-B2B162F28EEE}"/>
    <hyperlink ref="E61" location="'Laser Ablation'!$A$374" display="'Laser Ablation'!$A$374" xr:uid="{6C67BB2F-32CE-4AFA-B649-82080E77A443}"/>
    <hyperlink ref="H61" location="'Laser Ablation'!$A$612" display="'Laser Ablation'!$A$612" xr:uid="{0B3D5C25-82ED-4B73-9E95-E02760FF40DF}"/>
    <hyperlink ref="B62" location="'Laser Ablation'!$A$150" display="'Laser Ablation'!$A$150" xr:uid="{24B5FF49-D2CD-4306-A83F-183C56C1C26D}"/>
    <hyperlink ref="E62" location="'Laser Ablation'!$A$388" display="'Laser Ablation'!$A$388" xr:uid="{AA4650C6-BFC2-4724-9F96-0058B9A24DEF}"/>
    <hyperlink ref="H62" location="'Laser Ablation'!$A$626" display="'Laser Ablation'!$A$626" xr:uid="{C6FC8239-0FA6-4939-BCB9-416CA1311BF4}"/>
    <hyperlink ref="B63" location="'Laser Ablation'!$A$164" display="'Laser Ablation'!$A$164" xr:uid="{2D1B785D-300A-4AC4-A32A-87510608194D}"/>
    <hyperlink ref="E63" location="'Laser Ablation'!$A$402" display="'Laser Ablation'!$A$402" xr:uid="{AF3F69D2-D8FF-40FD-B19F-3D25F64FDA8F}"/>
    <hyperlink ref="H63" location="'Laser Ablation'!$A$640" display="'Laser Ablation'!$A$640" xr:uid="{90B3BD10-99E2-4637-9F0F-B50B04138F86}"/>
    <hyperlink ref="B64" location="'Laser Ablation'!$A$178" display="'Laser Ablation'!$A$178" xr:uid="{618ECB18-7DDF-40DE-BA8B-2EB8B626D71E}"/>
    <hyperlink ref="E64" location="'Laser Ablation'!$A$416" display="'Laser Ablation'!$A$416" xr:uid="{ABAE3E47-A87A-466B-9BBD-6DAFB34039DD}"/>
    <hyperlink ref="H64" location="'Laser Ablation'!$A$654" display="'Laser Ablation'!$A$654" xr:uid="{9C620C71-56AF-429E-9A31-5FABCCD998C7}"/>
    <hyperlink ref="B65" location="'Laser Ablation'!$A$192" display="'Laser Ablation'!$A$192" xr:uid="{1EB96214-15C0-4CA6-90C7-144515FE8C7C}"/>
    <hyperlink ref="E65" location="'Laser Ablation'!$A$430" display="'Laser Ablation'!$A$430" xr:uid="{6B466FF4-E065-46B1-8918-0A95D7EBDE07}"/>
    <hyperlink ref="H65" location="'Laser Ablation'!$A$668" display="'Laser Ablation'!$A$668" xr:uid="{A0DFA252-587E-492F-915A-266309C40BE7}"/>
    <hyperlink ref="B66" location="'Laser Ablation'!$A$206" display="'Laser Ablation'!$A$206" xr:uid="{7972AB53-40FB-4149-A9FC-8109DCD33877}"/>
    <hyperlink ref="E66" location="'Laser Ablation'!$A$444" display="'Laser Ablation'!$A$444" xr:uid="{579A212B-77DE-4F58-BB9A-5479A7E32A5E}"/>
    <hyperlink ref="H66" location="'Laser Ablation'!$A$682" display="'Laser Ablation'!$A$682" xr:uid="{90C117DB-C44F-409E-8DF6-CB51839DC8C9}"/>
    <hyperlink ref="B67" location="'Laser Ablation'!$A$220" display="'Laser Ablation'!$A$220" xr:uid="{26F1E77E-3358-4065-9064-BA1B25F25B85}"/>
    <hyperlink ref="E67" location="'Laser Ablation'!$A$458" display="'Laser Ablation'!$A$458" xr:uid="{75CB21A4-D1E1-414B-81E8-8AB79434657E}"/>
    <hyperlink ref="H67" location="'Laser Ablation'!$A$696" display="'Laser Ablation'!$A$696" xr:uid="{3569228E-9C8B-4A8F-A7BC-DE927F334FDB}"/>
    <hyperlink ref="B68" location="'Laser Ablation'!$A$234" display="'Laser Ablation'!$A$234" xr:uid="{A79CBA11-6D3E-42A3-B29A-2D1304386A93}"/>
    <hyperlink ref="E68" location="'Laser Ablation'!$A$472" display="'Laser Ablation'!$A$472" xr:uid="{AE246CFF-D7C1-4F4F-843C-7371FFB32DCC}"/>
    <hyperlink ref="H68" location="'Laser Ablation'!$A$710" display="'Laser Ablation'!$A$710" xr:uid="{0CB409B6-92C6-4830-9D95-684C48A2C254}"/>
    <hyperlink ref="B69" location="'Laser Ablation'!$A$248" display="'Laser Ablation'!$A$248" xr:uid="{04F9D7C4-758B-4F42-B7D2-47C4405A0981}"/>
    <hyperlink ref="E69" location="'Laser Ablation'!$A$486" display="'Laser Ablation'!$A$486" xr:uid="{63BADECB-12E2-4E19-AEB4-E31753770C1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3"/>
      <c r="B1" s="246" t="s">
        <v>431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3" s="48" customFormat="1" ht="15" customHeight="1">
      <c r="A2" s="49"/>
      <c r="B2" s="248" t="s">
        <v>2</v>
      </c>
      <c r="C2" s="250" t="s">
        <v>67</v>
      </c>
      <c r="D2" s="252" t="s">
        <v>68</v>
      </c>
      <c r="E2" s="253"/>
      <c r="F2" s="253"/>
      <c r="G2" s="253"/>
      <c r="H2" s="254"/>
      <c r="I2" s="255" t="s">
        <v>69</v>
      </c>
      <c r="J2" s="256"/>
      <c r="K2" s="257"/>
      <c r="L2" s="258" t="s">
        <v>70</v>
      </c>
      <c r="M2" s="258"/>
    </row>
    <row r="3" spans="1:13" s="48" customFormat="1" ht="15" customHeight="1">
      <c r="A3" s="49"/>
      <c r="B3" s="249"/>
      <c r="C3" s="251"/>
      <c r="D3" s="178" t="s">
        <v>78</v>
      </c>
      <c r="E3" s="178" t="s">
        <v>71</v>
      </c>
      <c r="F3" s="178" t="s">
        <v>72</v>
      </c>
      <c r="G3" s="178" t="s">
        <v>73</v>
      </c>
      <c r="H3" s="178" t="s">
        <v>74</v>
      </c>
      <c r="I3" s="179" t="s">
        <v>75</v>
      </c>
      <c r="J3" s="178" t="s">
        <v>76</v>
      </c>
      <c r="K3" s="180" t="s">
        <v>77</v>
      </c>
      <c r="L3" s="178" t="s">
        <v>65</v>
      </c>
      <c r="M3" s="178" t="s">
        <v>66</v>
      </c>
    </row>
    <row r="4" spans="1:13" s="48" customFormat="1" ht="15" customHeight="1">
      <c r="A4" s="49"/>
      <c r="B4" s="181" t="s">
        <v>149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9"/>
      <c r="B5" s="184" t="s">
        <v>150</v>
      </c>
      <c r="C5" s="91">
        <v>665.14353199011782</v>
      </c>
      <c r="D5" s="92">
        <v>22.484936282726899</v>
      </c>
      <c r="E5" s="92">
        <v>620.17365942466404</v>
      </c>
      <c r="F5" s="92">
        <v>710.11340455557161</v>
      </c>
      <c r="G5" s="92">
        <v>597.68872314193709</v>
      </c>
      <c r="H5" s="92">
        <v>732.59834083829855</v>
      </c>
      <c r="I5" s="51">
        <v>3.3804637948521704E-2</v>
      </c>
      <c r="J5" s="50">
        <v>6.7609275897043408E-2</v>
      </c>
      <c r="K5" s="52">
        <v>0.10141391384556511</v>
      </c>
      <c r="L5" s="92">
        <v>631.88635539061193</v>
      </c>
      <c r="M5" s="92">
        <v>698.40070858962372</v>
      </c>
    </row>
    <row r="6" spans="1:13" ht="15" customHeight="1">
      <c r="A6" s="49"/>
      <c r="B6" s="184" t="s">
        <v>151</v>
      </c>
      <c r="C6" s="230">
        <v>15.998953086419753</v>
      </c>
      <c r="D6" s="232">
        <v>0.75579785294419877</v>
      </c>
      <c r="E6" s="231">
        <v>14.487357380531355</v>
      </c>
      <c r="F6" s="231">
        <v>17.51054879230815</v>
      </c>
      <c r="G6" s="231">
        <v>13.731559527587157</v>
      </c>
      <c r="H6" s="231">
        <v>18.266346645252348</v>
      </c>
      <c r="I6" s="51">
        <v>4.7240456851250841E-2</v>
      </c>
      <c r="J6" s="50">
        <v>9.4480913702501682E-2</v>
      </c>
      <c r="K6" s="52">
        <v>0.14172137055375253</v>
      </c>
      <c r="L6" s="231">
        <v>15.199005432098765</v>
      </c>
      <c r="M6" s="231">
        <v>16.798900740740741</v>
      </c>
    </row>
    <row r="7" spans="1:13" ht="15" customHeight="1">
      <c r="A7" s="49"/>
      <c r="B7" s="158" t="s">
        <v>124</v>
      </c>
      <c r="C7" s="192"/>
      <c r="D7" s="198"/>
      <c r="E7" s="198"/>
      <c r="F7" s="198"/>
      <c r="G7" s="198"/>
      <c r="H7" s="198"/>
      <c r="I7" s="194"/>
      <c r="J7" s="194"/>
      <c r="K7" s="194"/>
      <c r="L7" s="198"/>
      <c r="M7" s="199"/>
    </row>
    <row r="8" spans="1:13" ht="15" customHeight="1">
      <c r="A8" s="49"/>
      <c r="B8" s="195" t="s">
        <v>150</v>
      </c>
      <c r="C8" s="196">
        <v>689.04694974018651</v>
      </c>
      <c r="D8" s="197">
        <v>11.274834214347074</v>
      </c>
      <c r="E8" s="197">
        <v>666.49728131149232</v>
      </c>
      <c r="F8" s="197">
        <v>711.5966181688807</v>
      </c>
      <c r="G8" s="197">
        <v>655.22244709714528</v>
      </c>
      <c r="H8" s="197">
        <v>722.87145238322773</v>
      </c>
      <c r="I8" s="86">
        <v>1.6362940462327547E-2</v>
      </c>
      <c r="J8" s="87">
        <v>3.2725880924655094E-2</v>
      </c>
      <c r="K8" s="88">
        <v>4.9088821386982645E-2</v>
      </c>
      <c r="L8" s="197">
        <v>654.59460225317719</v>
      </c>
      <c r="M8" s="197">
        <v>723.49929722719583</v>
      </c>
    </row>
    <row r="9" spans="1:13" ht="15" customHeight="1">
      <c r="B9" s="240" t="s">
        <v>434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">
    <cfRule type="expression" dxfId="27" priority="71">
      <formula>IF(PG_IsBlnkRowRout*PG_IsBlnkRowRoutNext=1,TRUE,FALSE)</formula>
    </cfRule>
  </conditionalFormatting>
  <conditionalFormatting sqref="I5:K8">
    <cfRule type="cellIs" dxfId="26" priority="2" operator="greaterThan">
      <formula>1</formula>
    </cfRule>
  </conditionalFormatting>
  <hyperlinks>
    <hyperlink ref="B5" location="'Fire Assay (Grav)'!$A$4" display="'Fire Assay (Grav)'!$A$4" xr:uid="{8F4B04CD-F4A7-4416-9C10-2254B52F747A}"/>
    <hyperlink ref="B6" location="'Fire Assay (Grav)'!$A$23" display="'Fire Assay (Grav)'!$A$23" xr:uid="{3E9A1240-A91C-4AED-93D7-22A9A008BA6F}"/>
    <hyperlink ref="B8" location="'4-Acid'!$A$4" display="'4-Acid'!$A$4" xr:uid="{BD9B60BB-30BE-47C9-AF79-FBCF3A332DE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430</v>
      </c>
      <c r="C1" s="34"/>
    </row>
    <row r="2" spans="2:10" ht="27.95" customHeight="1">
      <c r="B2" s="41" t="s">
        <v>80</v>
      </c>
      <c r="C2" s="41" t="s">
        <v>81</v>
      </c>
    </row>
    <row r="3" spans="2:10" ht="15" customHeight="1">
      <c r="B3" s="42" t="s">
        <v>87</v>
      </c>
      <c r="C3" s="42" t="s">
        <v>88</v>
      </c>
    </row>
    <row r="4" spans="2:10" ht="15" customHeight="1">
      <c r="B4" s="43" t="s">
        <v>91</v>
      </c>
      <c r="C4" s="43" t="s">
        <v>118</v>
      </c>
    </row>
    <row r="5" spans="2:10" ht="15" customHeight="1">
      <c r="B5" s="43" t="s">
        <v>85</v>
      </c>
      <c r="C5" s="43" t="s">
        <v>86</v>
      </c>
    </row>
    <row r="6" spans="2:10" ht="15" customHeight="1">
      <c r="B6" s="43" t="s">
        <v>89</v>
      </c>
      <c r="C6" s="43" t="s">
        <v>84</v>
      </c>
    </row>
    <row r="7" spans="2:10" ht="15" customHeight="1">
      <c r="B7" s="43" t="s">
        <v>83</v>
      </c>
      <c r="C7" s="82" t="s">
        <v>119</v>
      </c>
    </row>
    <row r="8" spans="2:10" ht="15" customHeight="1" thickBot="1">
      <c r="B8" s="43" t="s">
        <v>82</v>
      </c>
      <c r="C8" s="82" t="s">
        <v>120</v>
      </c>
    </row>
    <row r="9" spans="2:10" ht="15" customHeight="1">
      <c r="B9" s="69" t="s">
        <v>117</v>
      </c>
      <c r="C9" s="156"/>
    </row>
    <row r="10" spans="2:10" ht="15" customHeight="1">
      <c r="B10" s="43" t="s">
        <v>193</v>
      </c>
      <c r="C10" s="43" t="s">
        <v>208</v>
      </c>
    </row>
    <row r="11" spans="2:10" ht="15" customHeight="1">
      <c r="B11" s="43" t="s">
        <v>196</v>
      </c>
      <c r="C11" s="43" t="s">
        <v>209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104</v>
      </c>
      <c r="C12" s="43" t="s">
        <v>210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207</v>
      </c>
      <c r="C13" s="43" t="s">
        <v>211</v>
      </c>
    </row>
    <row r="14" spans="2:10" ht="15" customHeight="1">
      <c r="B14" s="43" t="s">
        <v>197</v>
      </c>
      <c r="C14" s="43" t="s">
        <v>212</v>
      </c>
    </row>
    <row r="15" spans="2:10" ht="15" customHeight="1">
      <c r="B15" s="43" t="s">
        <v>93</v>
      </c>
      <c r="C15" s="43" t="s">
        <v>213</v>
      </c>
    </row>
    <row r="16" spans="2:10" ht="15" customHeight="1">
      <c r="B16" s="43" t="s">
        <v>165</v>
      </c>
      <c r="C16" s="43" t="s">
        <v>214</v>
      </c>
    </row>
    <row r="17" spans="2:3" ht="15" customHeight="1">
      <c r="B17" s="43" t="s">
        <v>182</v>
      </c>
      <c r="C17" s="43" t="s">
        <v>215</v>
      </c>
    </row>
    <row r="18" spans="2:3" ht="15" customHeight="1">
      <c r="B18" s="43" t="s">
        <v>166</v>
      </c>
      <c r="C18" s="43" t="s">
        <v>216</v>
      </c>
    </row>
    <row r="19" spans="2:3" ht="15" customHeight="1">
      <c r="B19" s="43" t="s">
        <v>103</v>
      </c>
      <c r="C19" s="43" t="s">
        <v>217</v>
      </c>
    </row>
    <row r="20" spans="2:3" ht="15" customHeight="1">
      <c r="B20" s="43" t="s">
        <v>94</v>
      </c>
      <c r="C20" s="43" t="s">
        <v>218</v>
      </c>
    </row>
    <row r="21" spans="2:3" ht="15" customHeight="1">
      <c r="B21" s="43" t="s">
        <v>206</v>
      </c>
      <c r="C21" s="43" t="s">
        <v>219</v>
      </c>
    </row>
    <row r="22" spans="2:3" ht="15" customHeight="1">
      <c r="B22" s="154" t="s">
        <v>220</v>
      </c>
      <c r="C22" s="155"/>
    </row>
    <row r="23" spans="2:3" ht="15" customHeight="1">
      <c r="B23" s="43" t="s">
        <v>171</v>
      </c>
      <c r="C23" s="43" t="s">
        <v>221</v>
      </c>
    </row>
    <row r="24" spans="2:3" ht="15" customHeight="1">
      <c r="B24" s="43" t="s">
        <v>170</v>
      </c>
      <c r="C24" s="43" t="s">
        <v>222</v>
      </c>
    </row>
    <row r="25" spans="2:3" ht="15" customHeight="1">
      <c r="B25" s="43" t="s">
        <v>168</v>
      </c>
      <c r="C25" s="43" t="s">
        <v>223</v>
      </c>
    </row>
    <row r="26" spans="2:3" ht="15" customHeight="1">
      <c r="B26" s="43" t="s">
        <v>168</v>
      </c>
      <c r="C26" s="43" t="s">
        <v>224</v>
      </c>
    </row>
    <row r="27" spans="2:3" ht="15" customHeight="1">
      <c r="B27" s="44" t="s">
        <v>169</v>
      </c>
      <c r="C27" s="44" t="s">
        <v>225</v>
      </c>
    </row>
    <row r="28" spans="2:3" ht="15" customHeight="1">
      <c r="B28" s="57"/>
      <c r="C28" s="58"/>
    </row>
    <row r="29" spans="2:3" ht="15">
      <c r="B29" s="59" t="s">
        <v>112</v>
      </c>
      <c r="C29" s="60" t="s">
        <v>107</v>
      </c>
    </row>
    <row r="30" spans="2:3">
      <c r="B30" s="61"/>
      <c r="C30" s="60"/>
    </row>
    <row r="31" spans="2:3">
      <c r="B31" s="62" t="s">
        <v>111</v>
      </c>
      <c r="C31" s="63" t="s">
        <v>110</v>
      </c>
    </row>
    <row r="32" spans="2:3">
      <c r="B32" s="61"/>
      <c r="C32" s="60"/>
    </row>
    <row r="33" spans="2:3">
      <c r="B33" s="64" t="s">
        <v>108</v>
      </c>
      <c r="C33" s="63" t="s">
        <v>109</v>
      </c>
    </row>
    <row r="34" spans="2:3">
      <c r="B34" s="65"/>
      <c r="C34" s="66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7" t="s">
        <v>429</v>
      </c>
      <c r="C1" s="34"/>
    </row>
    <row r="2" spans="2:9" ht="27.95" customHeight="1">
      <c r="B2" s="68" t="s">
        <v>113</v>
      </c>
      <c r="C2" s="41" t="s">
        <v>114</v>
      </c>
    </row>
    <row r="3" spans="2:9" ht="15" customHeight="1">
      <c r="B3" s="152"/>
      <c r="C3" s="42" t="s">
        <v>115</v>
      </c>
    </row>
    <row r="4" spans="2:9" ht="15" customHeight="1">
      <c r="B4" s="153"/>
      <c r="C4" s="43" t="s">
        <v>226</v>
      </c>
    </row>
    <row r="5" spans="2:9" ht="15" customHeight="1">
      <c r="B5" s="153"/>
      <c r="C5" s="43" t="s">
        <v>227</v>
      </c>
    </row>
    <row r="6" spans="2:9" ht="15" customHeight="1">
      <c r="B6" s="153"/>
      <c r="C6" s="43" t="s">
        <v>228</v>
      </c>
    </row>
    <row r="7" spans="2:9" ht="15" customHeight="1">
      <c r="B7" s="153"/>
      <c r="C7" s="43" t="s">
        <v>229</v>
      </c>
    </row>
    <row r="8" spans="2:9" ht="15" customHeight="1">
      <c r="B8" s="153"/>
      <c r="C8" s="43" t="s">
        <v>230</v>
      </c>
    </row>
    <row r="9" spans="2:9" ht="15" customHeight="1">
      <c r="B9" s="153"/>
      <c r="C9" s="43" t="s">
        <v>116</v>
      </c>
      <c r="D9" s="5"/>
      <c r="E9" s="5"/>
      <c r="G9" s="5"/>
      <c r="H9" s="5"/>
      <c r="I9" s="5"/>
    </row>
    <row r="10" spans="2:9" ht="15" customHeight="1">
      <c r="B10" s="153"/>
      <c r="C10" s="43" t="s">
        <v>231</v>
      </c>
      <c r="D10" s="5"/>
      <c r="E10" s="5"/>
      <c r="G10" s="5"/>
      <c r="H10" s="5"/>
      <c r="I10" s="5"/>
    </row>
    <row r="11" spans="2:9" ht="15" customHeight="1">
      <c r="B11" s="153"/>
      <c r="C11" s="43" t="s">
        <v>232</v>
      </c>
    </row>
    <row r="12" spans="2:9" ht="15" customHeight="1">
      <c r="B12" s="153"/>
      <c r="C12" s="43" t="s">
        <v>233</v>
      </c>
    </row>
    <row r="13" spans="2:9" ht="15" customHeight="1">
      <c r="B13" s="153"/>
      <c r="C13" s="43" t="s">
        <v>234</v>
      </c>
    </row>
    <row r="14" spans="2:9" ht="15" customHeight="1">
      <c r="B14" s="153"/>
      <c r="C14" s="43" t="s">
        <v>235</v>
      </c>
    </row>
    <row r="15" spans="2:9" ht="15" customHeight="1">
      <c r="B15" s="153"/>
      <c r="C15" s="43" t="s">
        <v>236</v>
      </c>
    </row>
    <row r="16" spans="2:9" ht="15" customHeight="1">
      <c r="B16" s="153"/>
      <c r="C16" s="43" t="s">
        <v>237</v>
      </c>
    </row>
    <row r="17" spans="2:3" ht="15" customHeight="1">
      <c r="B17" s="153"/>
      <c r="C17" s="43" t="s">
        <v>238</v>
      </c>
    </row>
    <row r="18" spans="2:3" ht="15" customHeight="1">
      <c r="B18" s="153"/>
      <c r="C18" s="43" t="s">
        <v>239</v>
      </c>
    </row>
    <row r="19" spans="2:3" ht="15" customHeight="1">
      <c r="B19" s="153"/>
      <c r="C19" s="43" t="s">
        <v>240</v>
      </c>
    </row>
    <row r="20" spans="2:3" ht="15" customHeight="1">
      <c r="B20" s="153"/>
      <c r="C20" s="43" t="s">
        <v>241</v>
      </c>
    </row>
    <row r="21" spans="2:3" ht="15" customHeight="1">
      <c r="B21" s="153"/>
      <c r="C21" s="43" t="s">
        <v>242</v>
      </c>
    </row>
    <row r="22" spans="2:3" ht="15" customHeight="1">
      <c r="B22" s="153"/>
      <c r="C22" s="43" t="s">
        <v>243</v>
      </c>
    </row>
    <row r="23" spans="2:3" ht="15" customHeight="1">
      <c r="B23" s="153"/>
      <c r="C23" s="43" t="s">
        <v>244</v>
      </c>
    </row>
    <row r="24" spans="2:3" ht="15" customHeight="1">
      <c r="B24" s="185"/>
      <c r="C24" s="44" t="s">
        <v>245</v>
      </c>
    </row>
  </sheetData>
  <conditionalFormatting sqref="B3:C24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0"/>
  <sheetViews>
    <sheetView zoomScale="85" zoomScaleNormal="85" workbookViewId="0"/>
  </sheetViews>
  <sheetFormatPr defaultColWidth="10.28515625" defaultRowHeight="18" customHeight="1"/>
  <cols>
    <col min="1" max="1" width="13.85546875" style="93" customWidth="1"/>
    <col min="2" max="3" width="13.28515625" style="93" customWidth="1"/>
    <col min="4" max="6" width="10.28515625" style="93" customWidth="1"/>
    <col min="7" max="14" width="13.28515625" style="93" customWidth="1"/>
    <col min="15" max="16384" width="10.28515625" style="93"/>
  </cols>
  <sheetData>
    <row r="1" spans="1:14" ht="45" customHeight="1" thickBot="1">
      <c r="A1" s="136"/>
      <c r="B1" s="139" t="s">
        <v>436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139</v>
      </c>
      <c r="B2" s="132" t="s">
        <v>138</v>
      </c>
      <c r="C2" s="133" t="s">
        <v>137</v>
      </c>
      <c r="D2" s="132" t="s">
        <v>101</v>
      </c>
      <c r="E2" s="132" t="s">
        <v>140</v>
      </c>
      <c r="F2" s="134" t="s">
        <v>136</v>
      </c>
      <c r="G2" s="132" t="s">
        <v>135</v>
      </c>
      <c r="H2" s="135" t="s">
        <v>134</v>
      </c>
      <c r="I2" s="144" t="s">
        <v>142</v>
      </c>
      <c r="J2" s="94" t="s">
        <v>143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144</v>
      </c>
      <c r="D3" s="98">
        <v>1</v>
      </c>
      <c r="E3" s="98">
        <v>8</v>
      </c>
      <c r="F3" s="98">
        <v>3</v>
      </c>
      <c r="G3" s="98">
        <v>302982</v>
      </c>
      <c r="H3" s="100">
        <v>8.4099999999999994E-2</v>
      </c>
      <c r="I3" s="101">
        <v>17.425748514888042</v>
      </c>
      <c r="J3" s="259">
        <f>IF(ISNUMBER($I3),(($I3-$I$21)*$I$25)+$I$21,"-     ")</f>
        <v>17.199145133082752</v>
      </c>
      <c r="K3" s="102"/>
      <c r="L3" s="102"/>
      <c r="M3" s="99"/>
      <c r="N3" s="103"/>
    </row>
    <row r="4" spans="1:14" ht="18" customHeight="1">
      <c r="A4" s="104">
        <v>1</v>
      </c>
      <c r="B4" s="105">
        <v>1</v>
      </c>
      <c r="C4" s="93" t="s">
        <v>144</v>
      </c>
      <c r="D4" s="105">
        <v>1</v>
      </c>
      <c r="E4" s="105">
        <v>9</v>
      </c>
      <c r="F4" s="105">
        <v>3</v>
      </c>
      <c r="G4" s="105">
        <v>302983</v>
      </c>
      <c r="H4" s="106">
        <v>8.2956000000000002E-2</v>
      </c>
      <c r="I4" s="107">
        <v>16.902993856811353</v>
      </c>
      <c r="J4" s="260">
        <f t="shared" ref="J4:J19" si="0">IF(ISNUMBER($I4),(($I4-$I$21)*$I$25)+$I$21,"-     ")</f>
        <v>17.171333053153546</v>
      </c>
      <c r="K4" s="108"/>
      <c r="L4" s="108"/>
      <c r="M4" s="108"/>
      <c r="N4" s="109"/>
    </row>
    <row r="5" spans="1:14" ht="18" customHeight="1">
      <c r="A5" s="104">
        <v>1</v>
      </c>
      <c r="B5" s="105">
        <v>1</v>
      </c>
      <c r="C5" s="93" t="s">
        <v>144</v>
      </c>
      <c r="D5" s="105">
        <v>1</v>
      </c>
      <c r="E5" s="105">
        <v>7</v>
      </c>
      <c r="F5" s="105">
        <v>3</v>
      </c>
      <c r="G5" s="105">
        <v>302984</v>
      </c>
      <c r="H5" s="106">
        <v>8.5986000000000007E-2</v>
      </c>
      <c r="I5" s="107">
        <v>17.208211404606146</v>
      </c>
      <c r="J5" s="260">
        <f t="shared" si="0"/>
        <v>17.187571521245435</v>
      </c>
      <c r="K5" s="108"/>
      <c r="L5" s="108"/>
      <c r="M5" s="108"/>
      <c r="N5" s="109"/>
    </row>
    <row r="6" spans="1:14" ht="18" customHeight="1">
      <c r="A6" s="104">
        <v>1</v>
      </c>
      <c r="B6" s="105">
        <v>1</v>
      </c>
      <c r="C6" s="93" t="s">
        <v>144</v>
      </c>
      <c r="D6" s="105">
        <v>1</v>
      </c>
      <c r="E6" s="105">
        <v>3</v>
      </c>
      <c r="F6" s="105">
        <v>1</v>
      </c>
      <c r="G6" s="105">
        <v>302985</v>
      </c>
      <c r="H6" s="106">
        <v>8.6657999999999999E-2</v>
      </c>
      <c r="I6" s="107">
        <v>17.146420937840912</v>
      </c>
      <c r="J6" s="260">
        <f t="shared" si="0"/>
        <v>17.18428408731446</v>
      </c>
      <c r="K6" s="108"/>
      <c r="L6" s="108"/>
      <c r="M6" s="108"/>
      <c r="N6" s="109"/>
    </row>
    <row r="7" spans="1:14" ht="18" customHeight="1">
      <c r="A7" s="104">
        <v>1</v>
      </c>
      <c r="B7" s="105">
        <v>1</v>
      </c>
      <c r="C7" s="93" t="s">
        <v>144</v>
      </c>
      <c r="D7" s="105">
        <v>1</v>
      </c>
      <c r="E7" s="105">
        <v>16</v>
      </c>
      <c r="F7" s="105">
        <v>6</v>
      </c>
      <c r="G7" s="105">
        <v>302986</v>
      </c>
      <c r="H7" s="106">
        <v>8.4929000000000004E-2</v>
      </c>
      <c r="I7" s="107">
        <v>17.324004551413665</v>
      </c>
      <c r="J7" s="260">
        <f t="shared" si="0"/>
        <v>17.193732056028836</v>
      </c>
      <c r="K7" s="108"/>
      <c r="L7" s="108"/>
      <c r="M7" s="108"/>
      <c r="N7" s="109"/>
    </row>
    <row r="8" spans="1:14" ht="18" customHeight="1">
      <c r="A8" s="104">
        <v>1</v>
      </c>
      <c r="B8" s="105">
        <v>1</v>
      </c>
      <c r="C8" s="93" t="s">
        <v>144</v>
      </c>
      <c r="D8" s="105">
        <v>1</v>
      </c>
      <c r="E8" s="105">
        <v>2</v>
      </c>
      <c r="F8" s="105">
        <v>1</v>
      </c>
      <c r="G8" s="105">
        <v>302987</v>
      </c>
      <c r="H8" s="106">
        <v>8.5094000000000003E-2</v>
      </c>
      <c r="I8" s="107">
        <v>17.281759459031203</v>
      </c>
      <c r="J8" s="260">
        <f t="shared" si="0"/>
        <v>17.191484493299733</v>
      </c>
      <c r="K8" s="108"/>
      <c r="L8" s="108"/>
      <c r="M8" s="108"/>
      <c r="N8" s="109"/>
    </row>
    <row r="9" spans="1:14" ht="18" customHeight="1">
      <c r="A9" s="104">
        <v>1</v>
      </c>
      <c r="B9" s="105">
        <v>1</v>
      </c>
      <c r="C9" s="93" t="s">
        <v>144</v>
      </c>
      <c r="D9" s="105">
        <v>1</v>
      </c>
      <c r="E9" s="105">
        <v>13</v>
      </c>
      <c r="F9" s="105">
        <v>5</v>
      </c>
      <c r="G9" s="105">
        <v>302988</v>
      </c>
      <c r="H9" s="106">
        <v>8.2654000000000005E-2</v>
      </c>
      <c r="I9" s="107">
        <v>16.840650399609739</v>
      </c>
      <c r="J9" s="260">
        <f t="shared" si="0"/>
        <v>17.168016198510617</v>
      </c>
      <c r="K9" s="108"/>
      <c r="L9" s="108"/>
      <c r="M9" s="108"/>
      <c r="N9" s="109"/>
    </row>
    <row r="10" spans="1:14" ht="18" customHeight="1">
      <c r="A10" s="104">
        <v>1</v>
      </c>
      <c r="B10" s="105">
        <v>1</v>
      </c>
      <c r="C10" s="93" t="s">
        <v>144</v>
      </c>
      <c r="D10" s="105">
        <v>1</v>
      </c>
      <c r="E10" s="105">
        <v>14</v>
      </c>
      <c r="F10" s="105">
        <v>5</v>
      </c>
      <c r="G10" s="105">
        <v>302989</v>
      </c>
      <c r="H10" s="106">
        <v>8.7062E-2</v>
      </c>
      <c r="I10" s="107">
        <v>16.980926422461263</v>
      </c>
      <c r="J10" s="260">
        <f t="shared" si="0"/>
        <v>17.175479294055382</v>
      </c>
      <c r="K10" s="108"/>
      <c r="L10" s="108"/>
      <c r="M10" s="108"/>
      <c r="N10" s="109"/>
    </row>
    <row r="11" spans="1:14" ht="18" customHeight="1">
      <c r="A11" s="104">
        <v>1</v>
      </c>
      <c r="B11" s="105">
        <v>1</v>
      </c>
      <c r="C11" s="93" t="s">
        <v>144</v>
      </c>
      <c r="D11" s="105">
        <v>1</v>
      </c>
      <c r="E11" s="105">
        <v>5</v>
      </c>
      <c r="F11" s="105">
        <v>2</v>
      </c>
      <c r="G11" s="105">
        <v>302990</v>
      </c>
      <c r="H11" s="106">
        <v>8.6958999999999995E-2</v>
      </c>
      <c r="I11" s="107">
        <v>17.546588593448089</v>
      </c>
      <c r="J11" s="260">
        <f t="shared" si="0"/>
        <v>17.205574179427224</v>
      </c>
      <c r="K11" s="108"/>
      <c r="L11" s="108"/>
      <c r="M11" s="108"/>
      <c r="N11" s="109"/>
    </row>
    <row r="12" spans="1:14" ht="18" customHeight="1">
      <c r="A12" s="104">
        <v>1</v>
      </c>
      <c r="B12" s="105">
        <v>1</v>
      </c>
      <c r="C12" s="93" t="s">
        <v>144</v>
      </c>
      <c r="D12" s="105">
        <v>1</v>
      </c>
      <c r="E12" s="105">
        <v>15</v>
      </c>
      <c r="F12" s="105">
        <v>5</v>
      </c>
      <c r="G12" s="105">
        <v>302991</v>
      </c>
      <c r="H12" s="106">
        <v>8.5115999999999997E-2</v>
      </c>
      <c r="I12" s="107">
        <v>16.600136807245125</v>
      </c>
      <c r="J12" s="260">
        <f t="shared" si="0"/>
        <v>17.155220170485698</v>
      </c>
      <c r="K12" s="108"/>
      <c r="L12" s="108"/>
      <c r="M12" s="108"/>
      <c r="N12" s="109"/>
    </row>
    <row r="13" spans="1:14" ht="18" customHeight="1">
      <c r="A13" s="104">
        <v>1</v>
      </c>
      <c r="B13" s="105">
        <v>1</v>
      </c>
      <c r="C13" s="93" t="s">
        <v>144</v>
      </c>
      <c r="D13" s="105">
        <v>1</v>
      </c>
      <c r="E13" s="105">
        <v>18</v>
      </c>
      <c r="F13" s="105">
        <v>6</v>
      </c>
      <c r="G13" s="105">
        <v>302992</v>
      </c>
      <c r="H13" s="106">
        <v>8.6762000000000006E-2</v>
      </c>
      <c r="I13" s="107">
        <v>16.592426257699934</v>
      </c>
      <c r="J13" s="260">
        <f t="shared" si="0"/>
        <v>17.154809946651369</v>
      </c>
      <c r="K13" s="108"/>
      <c r="L13" s="108"/>
      <c r="M13" s="108"/>
      <c r="N13" s="109"/>
    </row>
    <row r="14" spans="1:14" ht="18" customHeight="1">
      <c r="A14" s="104">
        <v>1</v>
      </c>
      <c r="B14" s="105">
        <v>1</v>
      </c>
      <c r="C14" s="93" t="s">
        <v>144</v>
      </c>
      <c r="D14" s="105">
        <v>1</v>
      </c>
      <c r="E14" s="105">
        <v>11</v>
      </c>
      <c r="F14" s="105">
        <v>4</v>
      </c>
      <c r="G14" s="105">
        <v>302993</v>
      </c>
      <c r="H14" s="106">
        <v>8.3002000000000006E-2</v>
      </c>
      <c r="I14" s="107">
        <v>17.082740743658242</v>
      </c>
      <c r="J14" s="260">
        <f t="shared" si="0"/>
        <v>17.18089611434635</v>
      </c>
      <c r="K14" s="108"/>
      <c r="L14" s="108"/>
      <c r="M14" s="108"/>
      <c r="N14" s="109"/>
    </row>
    <row r="15" spans="1:14" ht="18" customHeight="1">
      <c r="A15" s="104">
        <v>1</v>
      </c>
      <c r="B15" s="105">
        <v>1</v>
      </c>
      <c r="C15" s="93" t="s">
        <v>144</v>
      </c>
      <c r="D15" s="105">
        <v>1</v>
      </c>
      <c r="E15" s="105">
        <v>1</v>
      </c>
      <c r="F15" s="105">
        <v>1</v>
      </c>
      <c r="G15" s="105">
        <v>302994</v>
      </c>
      <c r="H15" s="106">
        <v>8.7831000000000006E-2</v>
      </c>
      <c r="I15" s="107">
        <v>17.208566775794019</v>
      </c>
      <c r="J15" s="260">
        <f t="shared" si="0"/>
        <v>17.187590428034174</v>
      </c>
      <c r="K15" s="108"/>
      <c r="L15" s="108"/>
      <c r="M15" s="108"/>
      <c r="N15" s="109"/>
    </row>
    <row r="16" spans="1:14" ht="18" customHeight="1">
      <c r="A16" s="104">
        <v>1</v>
      </c>
      <c r="B16" s="105">
        <v>1</v>
      </c>
      <c r="C16" s="93" t="s">
        <v>144</v>
      </c>
      <c r="D16" s="105">
        <v>1</v>
      </c>
      <c r="E16" s="105">
        <v>4</v>
      </c>
      <c r="F16" s="105">
        <v>2</v>
      </c>
      <c r="G16" s="105">
        <v>302995</v>
      </c>
      <c r="H16" s="106">
        <v>8.2959000000000005E-2</v>
      </c>
      <c r="I16" s="107">
        <v>17.420882454416667</v>
      </c>
      <c r="J16" s="260">
        <f t="shared" si="0"/>
        <v>17.198886244403944</v>
      </c>
      <c r="K16" s="108"/>
      <c r="L16" s="108"/>
      <c r="M16" s="108"/>
      <c r="N16" s="109"/>
    </row>
    <row r="17" spans="1:14" ht="18" customHeight="1">
      <c r="A17" s="104">
        <v>1</v>
      </c>
      <c r="B17" s="105">
        <v>1</v>
      </c>
      <c r="C17" s="93" t="s">
        <v>144</v>
      </c>
      <c r="D17" s="105">
        <v>1</v>
      </c>
      <c r="E17" s="105">
        <v>10</v>
      </c>
      <c r="F17" s="105">
        <v>4</v>
      </c>
      <c r="G17" s="105">
        <v>302996</v>
      </c>
      <c r="H17" s="106">
        <v>8.2974999999999993E-2</v>
      </c>
      <c r="I17" s="107">
        <v>17.364896935978766</v>
      </c>
      <c r="J17" s="260">
        <f t="shared" si="0"/>
        <v>17.19590765073746</v>
      </c>
      <c r="K17" s="108"/>
      <c r="L17" s="108"/>
      <c r="M17" s="108"/>
      <c r="N17" s="109"/>
    </row>
    <row r="18" spans="1:14" ht="18" customHeight="1">
      <c r="A18" s="104">
        <v>1</v>
      </c>
      <c r="B18" s="105">
        <v>1</v>
      </c>
      <c r="C18" s="93" t="s">
        <v>144</v>
      </c>
      <c r="D18" s="105">
        <v>1</v>
      </c>
      <c r="E18" s="105">
        <v>12</v>
      </c>
      <c r="F18" s="105">
        <v>4</v>
      </c>
      <c r="G18" s="105">
        <v>302997</v>
      </c>
      <c r="H18" s="106">
        <v>8.5454000000000002E-2</v>
      </c>
      <c r="I18" s="107">
        <v>17.471587000605112</v>
      </c>
      <c r="J18" s="260">
        <f t="shared" si="0"/>
        <v>17.20158387486898</v>
      </c>
      <c r="K18" s="108"/>
      <c r="L18" s="108"/>
      <c r="M18" s="108"/>
      <c r="N18" s="109"/>
    </row>
    <row r="19" spans="1:14" ht="18" customHeight="1">
      <c r="A19" s="104">
        <v>1</v>
      </c>
      <c r="B19" s="105">
        <v>1</v>
      </c>
      <c r="C19" s="93" t="s">
        <v>144</v>
      </c>
      <c r="D19" s="105">
        <v>1</v>
      </c>
      <c r="E19" s="105">
        <v>17</v>
      </c>
      <c r="F19" s="105">
        <v>6</v>
      </c>
      <c r="G19" s="105">
        <v>302998</v>
      </c>
      <c r="H19" s="106">
        <v>8.4963999999999998E-2</v>
      </c>
      <c r="I19" s="107">
        <v>17.370144954095952</v>
      </c>
      <c r="J19" s="260">
        <f t="shared" si="0"/>
        <v>17.196186860682488</v>
      </c>
      <c r="K19" s="108"/>
      <c r="L19" s="108"/>
      <c r="M19" s="108"/>
      <c r="N19" s="109"/>
    </row>
    <row r="20" spans="1:14" ht="18" customHeight="1" thickBot="1">
      <c r="A20" s="104">
        <v>1</v>
      </c>
      <c r="B20" s="105">
        <v>1</v>
      </c>
      <c r="C20" s="93" t="s">
        <v>144</v>
      </c>
      <c r="D20" s="105">
        <v>1</v>
      </c>
      <c r="E20" s="105">
        <v>6</v>
      </c>
      <c r="F20" s="105">
        <v>2</v>
      </c>
      <c r="G20" s="105">
        <v>302999</v>
      </c>
      <c r="H20" s="106">
        <v>8.3037E-2</v>
      </c>
      <c r="I20" s="107">
        <v>17.586724778848115</v>
      </c>
      <c r="J20" s="260">
        <f>IF(ISNUMBER($I20),(($I20-$I$21)*$I$25)+$I$21,"-     ")</f>
        <v>17.207709542123954</v>
      </c>
      <c r="K20" s="108"/>
      <c r="L20" s="108"/>
      <c r="M20" s="108"/>
      <c r="N20" s="109"/>
    </row>
    <row r="21" spans="1:14" ht="18" customHeight="1">
      <c r="A21" s="140" t="s">
        <v>133</v>
      </c>
      <c r="B21" s="124"/>
      <c r="C21" s="125"/>
      <c r="D21" s="124"/>
      <c r="E21" s="124"/>
      <c r="F21" s="126"/>
      <c r="G21" s="124"/>
      <c r="H21" s="127">
        <f>AVERAGE(H$3:H$20)</f>
        <v>8.4916555555555551E-2</v>
      </c>
      <c r="I21" s="261">
        <f>AVERAGE(I$3:I$20)</f>
        <v>17.186411713802912</v>
      </c>
      <c r="J21" s="262">
        <f>AVERAGE(J$3:J$20)</f>
        <v>17.186411713802912</v>
      </c>
      <c r="K21" s="125"/>
      <c r="L21" s="125"/>
      <c r="M21" s="125"/>
      <c r="N21" s="128"/>
    </row>
    <row r="22" spans="1:14" ht="18" customHeight="1">
      <c r="A22" s="141" t="s">
        <v>132</v>
      </c>
      <c r="B22" s="123"/>
      <c r="C22" s="122"/>
      <c r="D22" s="123"/>
      <c r="E22" s="123"/>
      <c r="F22" s="123"/>
      <c r="G22" s="123"/>
      <c r="H22" s="129"/>
      <c r="I22" s="263">
        <f>MEDIAN(I$3:I$20)</f>
        <v>17.245163117412609</v>
      </c>
      <c r="J22" s="264">
        <f>MEDIAN(J$3:J$20)</f>
        <v>17.189537460666955</v>
      </c>
      <c r="K22" s="122"/>
      <c r="L22" s="122"/>
      <c r="M22" s="122"/>
      <c r="N22" s="130"/>
    </row>
    <row r="23" spans="1:14" ht="18" customHeight="1">
      <c r="A23" s="141" t="s">
        <v>131</v>
      </c>
      <c r="B23" s="123"/>
      <c r="C23" s="122"/>
      <c r="D23" s="123"/>
      <c r="E23" s="123"/>
      <c r="F23" s="123"/>
      <c r="G23" s="123"/>
      <c r="H23" s="129"/>
      <c r="I23" s="110">
        <f>STDEV(I$3:I$20)</f>
        <v>0.29991666859114458</v>
      </c>
      <c r="J23" s="111">
        <f>STDEV(J$3:J$20)</f>
        <v>1.5956445782133694E-2</v>
      </c>
      <c r="K23" s="122"/>
      <c r="L23" s="122"/>
      <c r="M23" s="122"/>
      <c r="N23" s="130"/>
    </row>
    <row r="24" spans="1:14" ht="18" customHeight="1" thickBot="1">
      <c r="A24" s="141" t="s">
        <v>130</v>
      </c>
      <c r="B24" s="123"/>
      <c r="C24" s="122"/>
      <c r="D24" s="123"/>
      <c r="E24" s="123"/>
      <c r="F24" s="123"/>
      <c r="G24" s="123"/>
      <c r="H24" s="129"/>
      <c r="I24" s="112">
        <f>I23/I21</f>
        <v>1.7450802039745895E-2</v>
      </c>
      <c r="J24" s="113">
        <f>J23/J21</f>
        <v>9.2843381433243589E-4</v>
      </c>
      <c r="K24" s="122"/>
      <c r="L24" s="122"/>
      <c r="M24" s="122"/>
      <c r="N24" s="130"/>
    </row>
    <row r="25" spans="1:14" ht="18" customHeight="1" thickBot="1">
      <c r="A25" s="142" t="s">
        <v>129</v>
      </c>
      <c r="B25" s="114"/>
      <c r="C25" s="115"/>
      <c r="D25" s="114"/>
      <c r="E25" s="114"/>
      <c r="F25" s="114"/>
      <c r="G25" s="114"/>
      <c r="H25" s="116"/>
      <c r="I25" s="143">
        <f>SQRT(I24*I24*H21/$C$29)/I24</f>
        <v>5.3202930857724852E-2</v>
      </c>
      <c r="J25" s="117"/>
      <c r="K25" s="117"/>
      <c r="L25" s="117"/>
      <c r="M25" s="117"/>
      <c r="N25" s="118"/>
    </row>
    <row r="26" spans="1:14" ht="18" customHeight="1">
      <c r="H26" s="119"/>
    </row>
    <row r="27" spans="1:14" ht="18" customHeight="1">
      <c r="H27" s="119"/>
    </row>
    <row r="28" spans="1:14" ht="18" customHeight="1">
      <c r="A28" s="120" t="s">
        <v>128</v>
      </c>
      <c r="B28" s="121" t="s">
        <v>141</v>
      </c>
      <c r="H28" s="119"/>
    </row>
    <row r="29" spans="1:14" ht="18" customHeight="1">
      <c r="A29" s="93" t="s">
        <v>127</v>
      </c>
      <c r="C29" s="123">
        <v>30</v>
      </c>
      <c r="D29" s="122" t="s">
        <v>126</v>
      </c>
      <c r="H29" s="119"/>
    </row>
    <row r="30" spans="1:14" ht="18" customHeight="1">
      <c r="H30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2026-04-22 11:39.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CD27-24BC-454B-A0F4-38195B674E51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140625" style="2" bestFit="1" customWidth="1"/>
    <col min="8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257</v>
      </c>
      <c r="BM1" s="28" t="s">
        <v>177</v>
      </c>
    </row>
    <row r="2" spans="1:66" ht="15">
      <c r="A2" s="25" t="s">
        <v>92</v>
      </c>
      <c r="B2" s="18" t="s">
        <v>101</v>
      </c>
      <c r="C2" s="15" t="s">
        <v>102</v>
      </c>
      <c r="D2" s="14" t="s">
        <v>152</v>
      </c>
      <c r="E2" s="16" t="s">
        <v>152</v>
      </c>
      <c r="F2" s="17" t="s">
        <v>152</v>
      </c>
      <c r="G2" s="17" t="s">
        <v>152</v>
      </c>
      <c r="H2" s="17" t="s">
        <v>152</v>
      </c>
      <c r="I2" s="17" t="s">
        <v>152</v>
      </c>
      <c r="J2" s="17" t="s">
        <v>152</v>
      </c>
      <c r="K2" s="17" t="s">
        <v>152</v>
      </c>
      <c r="L2" s="17" t="s">
        <v>152</v>
      </c>
      <c r="M2" s="17" t="s">
        <v>152</v>
      </c>
      <c r="N2" s="17" t="s">
        <v>152</v>
      </c>
      <c r="O2" s="148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5" t="s">
        <v>154</v>
      </c>
      <c r="E3" s="146" t="s">
        <v>155</v>
      </c>
      <c r="F3" s="147" t="s">
        <v>156</v>
      </c>
      <c r="G3" s="147" t="s">
        <v>157</v>
      </c>
      <c r="H3" s="147" t="s">
        <v>158</v>
      </c>
      <c r="I3" s="147" t="s">
        <v>159</v>
      </c>
      <c r="J3" s="147" t="s">
        <v>160</v>
      </c>
      <c r="K3" s="147" t="s">
        <v>161</v>
      </c>
      <c r="L3" s="147" t="s">
        <v>162</v>
      </c>
      <c r="M3" s="147" t="s">
        <v>163</v>
      </c>
      <c r="N3" s="147" t="s">
        <v>164</v>
      </c>
      <c r="O3" s="148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103</v>
      </c>
      <c r="E4" s="10" t="s">
        <v>165</v>
      </c>
      <c r="F4" s="11" t="s">
        <v>165</v>
      </c>
      <c r="G4" s="11" t="s">
        <v>165</v>
      </c>
      <c r="H4" s="11" t="s">
        <v>165</v>
      </c>
      <c r="I4" s="11" t="s">
        <v>166</v>
      </c>
      <c r="J4" s="11" t="s">
        <v>165</v>
      </c>
      <c r="K4" s="11" t="s">
        <v>165</v>
      </c>
      <c r="L4" s="11" t="s">
        <v>165</v>
      </c>
      <c r="M4" s="11" t="s">
        <v>165</v>
      </c>
      <c r="N4" s="11" t="s">
        <v>165</v>
      </c>
      <c r="O4" s="148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167</v>
      </c>
      <c r="E5" s="26" t="s">
        <v>105</v>
      </c>
      <c r="F5" s="26" t="s">
        <v>105</v>
      </c>
      <c r="G5" s="26" t="s">
        <v>105</v>
      </c>
      <c r="H5" s="26" t="s">
        <v>105</v>
      </c>
      <c r="I5" s="26" t="s">
        <v>105</v>
      </c>
      <c r="J5" s="26" t="s">
        <v>105</v>
      </c>
      <c r="K5" s="26" t="s">
        <v>105</v>
      </c>
      <c r="L5" s="26" t="s">
        <v>105</v>
      </c>
      <c r="M5" s="26" t="s">
        <v>105</v>
      </c>
      <c r="N5" s="26" t="s">
        <v>105</v>
      </c>
      <c r="O5" s="14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17.208566775794019</v>
      </c>
      <c r="E6" s="22">
        <v>15.570000000000002</v>
      </c>
      <c r="F6" s="22" t="s">
        <v>168</v>
      </c>
      <c r="G6" s="22" t="s">
        <v>168</v>
      </c>
      <c r="H6" s="22">
        <v>16.43</v>
      </c>
      <c r="I6" s="22">
        <v>15.2</v>
      </c>
      <c r="J6" s="22">
        <v>16.579999999999998</v>
      </c>
      <c r="K6" s="22" t="s">
        <v>169</v>
      </c>
      <c r="L6" s="22"/>
      <c r="M6" s="22" t="s">
        <v>170</v>
      </c>
      <c r="N6" s="22" t="s">
        <v>171</v>
      </c>
      <c r="O6" s="148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17.281759459031203</v>
      </c>
      <c r="E7" s="11">
        <v>15.45</v>
      </c>
      <c r="F7" s="11" t="s">
        <v>168</v>
      </c>
      <c r="G7" s="11" t="s">
        <v>168</v>
      </c>
      <c r="H7" s="11">
        <v>16.41</v>
      </c>
      <c r="I7" s="11">
        <v>15.5</v>
      </c>
      <c r="J7" s="11">
        <v>16.59</v>
      </c>
      <c r="K7" s="11" t="s">
        <v>169</v>
      </c>
      <c r="L7" s="11"/>
      <c r="M7" s="11" t="s">
        <v>170</v>
      </c>
      <c r="N7" s="11" t="s">
        <v>171</v>
      </c>
      <c r="O7" s="148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19">
        <v>1</v>
      </c>
      <c r="C8" s="9">
        <v>3</v>
      </c>
      <c r="D8" s="10">
        <v>17.146420937840912</v>
      </c>
      <c r="E8" s="11">
        <v>15.550000000000002</v>
      </c>
      <c r="F8" s="11" t="s">
        <v>168</v>
      </c>
      <c r="G8" s="11" t="s">
        <v>168</v>
      </c>
      <c r="H8" s="11">
        <v>16.190000000000001</v>
      </c>
      <c r="I8" s="11">
        <v>15.400000000000002</v>
      </c>
      <c r="J8" s="11">
        <v>16.489999999999998</v>
      </c>
      <c r="K8" s="11" t="s">
        <v>169</v>
      </c>
      <c r="L8" s="11"/>
      <c r="M8" s="11" t="s">
        <v>170</v>
      </c>
      <c r="N8" s="11" t="s">
        <v>171</v>
      </c>
      <c r="O8" s="148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17.420882454416667</v>
      </c>
      <c r="E9" s="11">
        <v>15.56</v>
      </c>
      <c r="F9" s="11" t="s">
        <v>168</v>
      </c>
      <c r="G9" s="11" t="s">
        <v>168</v>
      </c>
      <c r="H9" s="11">
        <v>16.260000000000002</v>
      </c>
      <c r="I9" s="11">
        <v>15.5</v>
      </c>
      <c r="J9" s="11">
        <v>16.579999999999998</v>
      </c>
      <c r="K9" s="11" t="s">
        <v>169</v>
      </c>
      <c r="L9" s="11"/>
      <c r="M9" s="11" t="s">
        <v>170</v>
      </c>
      <c r="N9" s="11" t="s">
        <v>171</v>
      </c>
      <c r="O9" s="148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15.9483333333333</v>
      </c>
      <c r="BN9" s="28"/>
    </row>
    <row r="10" spans="1:66">
      <c r="A10" s="30"/>
      <c r="B10" s="19">
        <v>1</v>
      </c>
      <c r="C10" s="9">
        <v>5</v>
      </c>
      <c r="D10" s="10">
        <v>17.546588593448089</v>
      </c>
      <c r="E10" s="11">
        <v>15.489999999999998</v>
      </c>
      <c r="F10" s="11" t="s">
        <v>168</v>
      </c>
      <c r="G10" s="11" t="s">
        <v>168</v>
      </c>
      <c r="H10" s="11">
        <v>16.309999999999999</v>
      </c>
      <c r="I10" s="11">
        <v>15.6</v>
      </c>
      <c r="J10" s="11">
        <v>16.43</v>
      </c>
      <c r="K10" s="11" t="s">
        <v>169</v>
      </c>
      <c r="L10" s="11"/>
      <c r="M10" s="11" t="s">
        <v>170</v>
      </c>
      <c r="N10" s="11" t="s">
        <v>171</v>
      </c>
      <c r="O10" s="148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17.586724778848115</v>
      </c>
      <c r="E11" s="11">
        <v>15.5</v>
      </c>
      <c r="F11" s="11" t="s">
        <v>168</v>
      </c>
      <c r="G11" s="11" t="s">
        <v>168</v>
      </c>
      <c r="H11" s="11">
        <v>16.09</v>
      </c>
      <c r="I11" s="11">
        <v>15.299999999999999</v>
      </c>
      <c r="J11" s="11">
        <v>16.78</v>
      </c>
      <c r="K11" s="11" t="s">
        <v>169</v>
      </c>
      <c r="L11" s="11"/>
      <c r="M11" s="11" t="s">
        <v>170</v>
      </c>
      <c r="N11" s="11" t="s">
        <v>171</v>
      </c>
      <c r="O11" s="148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19"/>
      <c r="C12" s="9">
        <v>7</v>
      </c>
      <c r="D12" s="10">
        <v>17.208211404606146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4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19"/>
      <c r="C13" s="9">
        <v>8</v>
      </c>
      <c r="D13" s="10">
        <v>17.425748514888042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48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30"/>
      <c r="B14" s="19"/>
      <c r="C14" s="9">
        <v>9</v>
      </c>
      <c r="D14" s="10">
        <v>16.902993856811353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48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30"/>
      <c r="B15" s="19"/>
      <c r="C15" s="9">
        <v>10</v>
      </c>
      <c r="D15" s="10">
        <v>17.364896935978766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48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19"/>
      <c r="C16" s="9">
        <v>11</v>
      </c>
      <c r="D16" s="10">
        <v>17.082740743658242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48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19"/>
      <c r="C17" s="9">
        <v>12</v>
      </c>
      <c r="D17" s="10">
        <v>17.471587000605112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48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A18" s="30"/>
      <c r="B18" s="19"/>
      <c r="C18" s="9">
        <v>13</v>
      </c>
      <c r="D18" s="10">
        <v>16.840650399609739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8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4"/>
    </row>
    <row r="19" spans="1:65">
      <c r="A19" s="30"/>
      <c r="B19" s="19"/>
      <c r="C19" s="9">
        <v>14</v>
      </c>
      <c r="D19" s="10">
        <v>16.980926422461263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4"/>
    </row>
    <row r="20" spans="1:65">
      <c r="A20" s="30"/>
      <c r="B20" s="19"/>
      <c r="C20" s="9">
        <v>15</v>
      </c>
      <c r="D20" s="10">
        <v>16.600136807245125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48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4"/>
    </row>
    <row r="21" spans="1:65">
      <c r="A21" s="30"/>
      <c r="B21" s="19"/>
      <c r="C21" s="9">
        <v>16</v>
      </c>
      <c r="D21" s="10">
        <v>17.324004551413665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4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4"/>
    </row>
    <row r="22" spans="1:65">
      <c r="A22" s="30"/>
      <c r="B22" s="19"/>
      <c r="C22" s="9">
        <v>17</v>
      </c>
      <c r="D22" s="10">
        <v>17.370144954095952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48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4"/>
    </row>
    <row r="23" spans="1:65">
      <c r="A23" s="30"/>
      <c r="B23" s="19"/>
      <c r="C23" s="9">
        <v>18</v>
      </c>
      <c r="D23" s="10">
        <v>16.592426257699934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48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4"/>
    </row>
    <row r="24" spans="1:65">
      <c r="A24" s="30"/>
      <c r="B24" s="20" t="s">
        <v>172</v>
      </c>
      <c r="C24" s="12"/>
      <c r="D24" s="23">
        <v>17.186411713802908</v>
      </c>
      <c r="E24" s="23">
        <v>15.520000000000001</v>
      </c>
      <c r="F24" s="23" t="s">
        <v>428</v>
      </c>
      <c r="G24" s="23" t="s">
        <v>428</v>
      </c>
      <c r="H24" s="23">
        <v>16.28166666666667</v>
      </c>
      <c r="I24" s="23">
        <v>15.416666666666666</v>
      </c>
      <c r="J24" s="23">
        <v>16.574999999999999</v>
      </c>
      <c r="K24" s="23" t="s">
        <v>428</v>
      </c>
      <c r="L24" s="23" t="s">
        <v>428</v>
      </c>
      <c r="M24" s="23" t="s">
        <v>428</v>
      </c>
      <c r="N24" s="23" t="s">
        <v>428</v>
      </c>
      <c r="O24" s="14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4"/>
    </row>
    <row r="25" spans="1:65">
      <c r="A25" s="30"/>
      <c r="B25" s="3" t="s">
        <v>173</v>
      </c>
      <c r="C25" s="29"/>
      <c r="D25" s="11">
        <v>17.245163117412609</v>
      </c>
      <c r="E25" s="11">
        <v>15.525000000000002</v>
      </c>
      <c r="F25" s="11" t="s">
        <v>428</v>
      </c>
      <c r="G25" s="11" t="s">
        <v>428</v>
      </c>
      <c r="H25" s="11">
        <v>16.285</v>
      </c>
      <c r="I25" s="11">
        <v>15.450000000000001</v>
      </c>
      <c r="J25" s="11">
        <v>16.579999999999998</v>
      </c>
      <c r="K25" s="11" t="s">
        <v>428</v>
      </c>
      <c r="L25" s="11" t="s">
        <v>428</v>
      </c>
      <c r="M25" s="11" t="s">
        <v>428</v>
      </c>
      <c r="N25" s="11" t="s">
        <v>428</v>
      </c>
      <c r="O25" s="148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4"/>
    </row>
    <row r="26" spans="1:65">
      <c r="A26" s="30"/>
      <c r="B26" s="3" t="s">
        <v>174</v>
      </c>
      <c r="C26" s="29"/>
      <c r="D26" s="24">
        <v>0.29991666859114458</v>
      </c>
      <c r="E26" s="24">
        <v>4.7328638264798176E-2</v>
      </c>
      <c r="F26" s="24" t="s">
        <v>428</v>
      </c>
      <c r="G26" s="24" t="s">
        <v>428</v>
      </c>
      <c r="H26" s="24">
        <v>0.13029453813060082</v>
      </c>
      <c r="I26" s="24">
        <v>0.14719601443879771</v>
      </c>
      <c r="J26" s="24">
        <v>0.11878552100319363</v>
      </c>
      <c r="K26" s="24" t="s">
        <v>428</v>
      </c>
      <c r="L26" s="24" t="s">
        <v>428</v>
      </c>
      <c r="M26" s="24" t="s">
        <v>428</v>
      </c>
      <c r="N26" s="24" t="s">
        <v>428</v>
      </c>
      <c r="O26" s="148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4"/>
    </row>
    <row r="27" spans="1:65">
      <c r="A27" s="30"/>
      <c r="B27" s="3" t="s">
        <v>83</v>
      </c>
      <c r="C27" s="29"/>
      <c r="D27" s="13">
        <v>1.7450802039745899E-2</v>
      </c>
      <c r="E27" s="13">
        <v>3.0495256613916346E-3</v>
      </c>
      <c r="F27" s="13" t="s">
        <v>428</v>
      </c>
      <c r="G27" s="13" t="s">
        <v>428</v>
      </c>
      <c r="H27" s="13">
        <v>8.0025307481175634E-3</v>
      </c>
      <c r="I27" s="13">
        <v>9.5478495852193111E-3</v>
      </c>
      <c r="J27" s="13">
        <v>7.1665472701775952E-3</v>
      </c>
      <c r="K27" s="13" t="s">
        <v>428</v>
      </c>
      <c r="L27" s="13" t="s">
        <v>428</v>
      </c>
      <c r="M27" s="13" t="s">
        <v>428</v>
      </c>
      <c r="N27" s="13" t="s">
        <v>428</v>
      </c>
      <c r="O27" s="148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4"/>
    </row>
    <row r="28" spans="1:65">
      <c r="A28" s="30"/>
      <c r="B28" s="3" t="s">
        <v>175</v>
      </c>
      <c r="C28" s="29"/>
      <c r="D28" s="13">
        <v>7.7630580863388587E-2</v>
      </c>
      <c r="E28" s="13">
        <v>-2.6857560873652431E-2</v>
      </c>
      <c r="F28" s="13" t="s">
        <v>428</v>
      </c>
      <c r="G28" s="13" t="s">
        <v>428</v>
      </c>
      <c r="H28" s="13">
        <v>2.0900825582612859E-2</v>
      </c>
      <c r="I28" s="13">
        <v>-3.3336816804261815E-2</v>
      </c>
      <c r="J28" s="13">
        <v>3.9293552095309936E-2</v>
      </c>
      <c r="K28" s="13" t="s">
        <v>428</v>
      </c>
      <c r="L28" s="13" t="s">
        <v>428</v>
      </c>
      <c r="M28" s="13" t="s">
        <v>428</v>
      </c>
      <c r="N28" s="13" t="s">
        <v>428</v>
      </c>
      <c r="O28" s="14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4"/>
    </row>
    <row r="29" spans="1:65">
      <c r="A29" s="30"/>
      <c r="B29" s="46" t="s">
        <v>176</v>
      </c>
      <c r="C29" s="47"/>
      <c r="D29" s="45" t="s">
        <v>169</v>
      </c>
      <c r="E29" s="45">
        <v>0.59</v>
      </c>
      <c r="F29" s="45" t="s">
        <v>169</v>
      </c>
      <c r="G29" s="45" t="s">
        <v>169</v>
      </c>
      <c r="H29" s="45">
        <v>0.59</v>
      </c>
      <c r="I29" s="45">
        <v>0.75</v>
      </c>
      <c r="J29" s="45">
        <v>1.05</v>
      </c>
      <c r="K29" s="45" t="s">
        <v>169</v>
      </c>
      <c r="L29" s="45" t="s">
        <v>169</v>
      </c>
      <c r="M29" s="45" t="s">
        <v>169</v>
      </c>
      <c r="N29" s="45" t="s">
        <v>169</v>
      </c>
      <c r="O29" s="148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B30" s="3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C23 E6:N23">
    <cfRule type="expression" dxfId="23" priority="3">
      <formula>AND($B6&lt;&gt;$B5,NOT(ISBLANK(INDIRECT(Anlyt_LabRefThisCol))))</formula>
    </cfRule>
  </conditionalFormatting>
  <conditionalFormatting sqref="C2:N29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1A44-6AB2-486B-BA5D-E95083B09AAB}">
  <sheetPr codeName="Sheet12"/>
  <dimension ref="A1:BN12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258</v>
      </c>
      <c r="BM1" s="28" t="s">
        <v>64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152</v>
      </c>
      <c r="E2" s="17" t="s">
        <v>152</v>
      </c>
      <c r="F2" s="17" t="s">
        <v>152</v>
      </c>
      <c r="G2" s="17" t="s">
        <v>152</v>
      </c>
      <c r="H2" s="17" t="s">
        <v>152</v>
      </c>
      <c r="I2" s="17" t="s">
        <v>152</v>
      </c>
      <c r="J2" s="17" t="s">
        <v>152</v>
      </c>
      <c r="K2" s="17" t="s">
        <v>152</v>
      </c>
      <c r="L2" s="17" t="s">
        <v>152</v>
      </c>
      <c r="M2" s="17" t="s">
        <v>152</v>
      </c>
      <c r="N2" s="17" t="s">
        <v>152</v>
      </c>
      <c r="O2" s="17" t="s">
        <v>152</v>
      </c>
      <c r="P2" s="17" t="s">
        <v>152</v>
      </c>
      <c r="Q2" s="148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155</v>
      </c>
      <c r="E3" s="147" t="s">
        <v>156</v>
      </c>
      <c r="F3" s="147" t="s">
        <v>157</v>
      </c>
      <c r="G3" s="147" t="s">
        <v>178</v>
      </c>
      <c r="H3" s="147" t="s">
        <v>179</v>
      </c>
      <c r="I3" s="147" t="s">
        <v>180</v>
      </c>
      <c r="J3" s="147" t="s">
        <v>158</v>
      </c>
      <c r="K3" s="147" t="s">
        <v>159</v>
      </c>
      <c r="L3" s="147" t="s">
        <v>161</v>
      </c>
      <c r="M3" s="147" t="s">
        <v>181</v>
      </c>
      <c r="N3" s="147" t="s">
        <v>162</v>
      </c>
      <c r="O3" s="147" t="s">
        <v>163</v>
      </c>
      <c r="P3" s="147" t="s">
        <v>164</v>
      </c>
      <c r="Q3" s="148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182</v>
      </c>
      <c r="E4" s="11" t="s">
        <v>182</v>
      </c>
      <c r="F4" s="11" t="s">
        <v>182</v>
      </c>
      <c r="G4" s="11" t="s">
        <v>182</v>
      </c>
      <c r="H4" s="11" t="s">
        <v>182</v>
      </c>
      <c r="I4" s="11" t="s">
        <v>182</v>
      </c>
      <c r="J4" s="11" t="s">
        <v>182</v>
      </c>
      <c r="K4" s="11" t="s">
        <v>182</v>
      </c>
      <c r="L4" s="11" t="s">
        <v>182</v>
      </c>
      <c r="M4" s="11" t="s">
        <v>182</v>
      </c>
      <c r="N4" s="11" t="s">
        <v>182</v>
      </c>
      <c r="O4" s="11" t="s">
        <v>182</v>
      </c>
      <c r="P4" s="11" t="s">
        <v>182</v>
      </c>
      <c r="Q4" s="148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105</v>
      </c>
      <c r="E5" s="26" t="s">
        <v>105</v>
      </c>
      <c r="F5" s="26" t="s">
        <v>105</v>
      </c>
      <c r="G5" s="26" t="s">
        <v>105</v>
      </c>
      <c r="H5" s="26" t="s">
        <v>105</v>
      </c>
      <c r="I5" s="26" t="s">
        <v>105</v>
      </c>
      <c r="J5" s="26" t="s">
        <v>105</v>
      </c>
      <c r="K5" s="26" t="s">
        <v>105</v>
      </c>
      <c r="L5" s="26" t="s">
        <v>183</v>
      </c>
      <c r="M5" s="26" t="s">
        <v>105</v>
      </c>
      <c r="N5" s="26" t="s">
        <v>105</v>
      </c>
      <c r="O5" s="26" t="s">
        <v>105</v>
      </c>
      <c r="P5" s="26" t="s">
        <v>105</v>
      </c>
      <c r="Q5" s="148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0">
        <v>653.97</v>
      </c>
      <c r="E6" s="201">
        <v>700.00000000000011</v>
      </c>
      <c r="F6" s="200">
        <v>683</v>
      </c>
      <c r="G6" s="200">
        <v>623</v>
      </c>
      <c r="H6" s="202">
        <v>701</v>
      </c>
      <c r="I6" s="200">
        <v>641</v>
      </c>
      <c r="J6" s="200">
        <v>677</v>
      </c>
      <c r="K6" s="200">
        <v>645</v>
      </c>
      <c r="L6" s="200">
        <v>680</v>
      </c>
      <c r="M6" s="200">
        <v>661</v>
      </c>
      <c r="N6" s="200">
        <v>713.88087599461153</v>
      </c>
      <c r="O6" s="200">
        <v>674</v>
      </c>
      <c r="P6" s="200">
        <v>676.8</v>
      </c>
      <c r="Q6" s="203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>
        <v>656.38</v>
      </c>
      <c r="E7" s="207">
        <v>700.00000000000011</v>
      </c>
      <c r="F7" s="206">
        <v>681</v>
      </c>
      <c r="G7" s="206">
        <v>621</v>
      </c>
      <c r="H7" s="206">
        <v>656</v>
      </c>
      <c r="I7" s="206">
        <v>645</v>
      </c>
      <c r="J7" s="206">
        <v>678</v>
      </c>
      <c r="K7" s="206">
        <v>659</v>
      </c>
      <c r="L7" s="206">
        <v>678</v>
      </c>
      <c r="M7" s="206">
        <v>653</v>
      </c>
      <c r="N7" s="206">
        <v>713.12423289540379</v>
      </c>
      <c r="O7" s="206">
        <v>673</v>
      </c>
      <c r="P7" s="206">
        <v>682.11</v>
      </c>
      <c r="Q7" s="203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50</v>
      </c>
    </row>
    <row r="8" spans="1:66">
      <c r="A8" s="30"/>
      <c r="B8" s="19">
        <v>1</v>
      </c>
      <c r="C8" s="9">
        <v>3</v>
      </c>
      <c r="D8" s="206">
        <v>651.38</v>
      </c>
      <c r="E8" s="207">
        <v>700.00000000000011</v>
      </c>
      <c r="F8" s="206">
        <v>671</v>
      </c>
      <c r="G8" s="206">
        <v>650</v>
      </c>
      <c r="H8" s="206">
        <v>660</v>
      </c>
      <c r="I8" s="206">
        <v>626</v>
      </c>
      <c r="J8" s="206">
        <v>670</v>
      </c>
      <c r="K8" s="206">
        <v>647</v>
      </c>
      <c r="L8" s="206">
        <v>687</v>
      </c>
      <c r="M8" s="206">
        <v>641</v>
      </c>
      <c r="N8" s="206">
        <v>712.29959627441326</v>
      </c>
      <c r="O8" s="206">
        <v>674</v>
      </c>
      <c r="P8" s="206">
        <v>679.74</v>
      </c>
      <c r="Q8" s="203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19">
        <v>1</v>
      </c>
      <c r="C9" s="9">
        <v>4</v>
      </c>
      <c r="D9" s="206">
        <v>656.72</v>
      </c>
      <c r="E9" s="207">
        <v>700.00000000000011</v>
      </c>
      <c r="F9" s="206">
        <v>675</v>
      </c>
      <c r="G9" s="206">
        <v>628</v>
      </c>
      <c r="H9" s="206">
        <v>663</v>
      </c>
      <c r="I9" s="206">
        <v>647</v>
      </c>
      <c r="J9" s="206">
        <v>672</v>
      </c>
      <c r="K9" s="206">
        <v>646</v>
      </c>
      <c r="L9" s="206">
        <v>674</v>
      </c>
      <c r="M9" s="206">
        <v>648</v>
      </c>
      <c r="N9" s="206">
        <v>712.45064653500594</v>
      </c>
      <c r="O9" s="206">
        <v>676</v>
      </c>
      <c r="P9" s="206">
        <v>682.63</v>
      </c>
      <c r="Q9" s="203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665.14353199011782</v>
      </c>
      <c r="BN9" s="28"/>
    </row>
    <row r="10" spans="1:66">
      <c r="A10" s="30"/>
      <c r="B10" s="19">
        <v>1</v>
      </c>
      <c r="C10" s="9">
        <v>5</v>
      </c>
      <c r="D10" s="206">
        <v>651.80999999999995</v>
      </c>
      <c r="E10" s="207">
        <v>700.00000000000011</v>
      </c>
      <c r="F10" s="206">
        <v>661</v>
      </c>
      <c r="G10" s="206">
        <v>633</v>
      </c>
      <c r="H10" s="206">
        <v>664</v>
      </c>
      <c r="I10" s="206">
        <v>638</v>
      </c>
      <c r="J10" s="206">
        <v>674</v>
      </c>
      <c r="K10" s="206">
        <v>659</v>
      </c>
      <c r="L10" s="206">
        <v>679</v>
      </c>
      <c r="M10" s="206">
        <v>661</v>
      </c>
      <c r="N10" s="206">
        <v>709.89454061071535</v>
      </c>
      <c r="O10" s="206">
        <v>676</v>
      </c>
      <c r="P10" s="206">
        <v>679.74</v>
      </c>
      <c r="Q10" s="203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7</v>
      </c>
    </row>
    <row r="11" spans="1:66">
      <c r="A11" s="30"/>
      <c r="B11" s="19">
        <v>1</v>
      </c>
      <c r="C11" s="9">
        <v>6</v>
      </c>
      <c r="D11" s="206">
        <v>650.35</v>
      </c>
      <c r="E11" s="207">
        <v>700.00000000000011</v>
      </c>
      <c r="F11" s="206">
        <v>683</v>
      </c>
      <c r="G11" s="206">
        <v>614</v>
      </c>
      <c r="H11" s="206">
        <v>661</v>
      </c>
      <c r="I11" s="206">
        <v>640</v>
      </c>
      <c r="J11" s="206">
        <v>674</v>
      </c>
      <c r="K11" s="206">
        <v>637</v>
      </c>
      <c r="L11" s="206">
        <v>676</v>
      </c>
      <c r="M11" s="206">
        <v>663</v>
      </c>
      <c r="N11" s="206">
        <v>711.45441097832679</v>
      </c>
      <c r="O11" s="206">
        <v>675</v>
      </c>
      <c r="P11" s="206">
        <v>683.8</v>
      </c>
      <c r="Q11" s="203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8"/>
    </row>
    <row r="12" spans="1:66">
      <c r="A12" s="30"/>
      <c r="B12" s="20" t="s">
        <v>172</v>
      </c>
      <c r="C12" s="12"/>
      <c r="D12" s="209">
        <v>653.43499999999995</v>
      </c>
      <c r="E12" s="209">
        <v>700.00000000000011</v>
      </c>
      <c r="F12" s="209">
        <v>675.66666666666663</v>
      </c>
      <c r="G12" s="209">
        <v>628.16666666666663</v>
      </c>
      <c r="H12" s="209">
        <v>667.5</v>
      </c>
      <c r="I12" s="209">
        <v>639.5</v>
      </c>
      <c r="J12" s="209">
        <v>674.16666666666663</v>
      </c>
      <c r="K12" s="209">
        <v>648.83333333333337</v>
      </c>
      <c r="L12" s="209">
        <v>679</v>
      </c>
      <c r="M12" s="209">
        <v>654.5</v>
      </c>
      <c r="N12" s="209">
        <v>712.18405054807954</v>
      </c>
      <c r="O12" s="209">
        <v>674.66666666666663</v>
      </c>
      <c r="P12" s="209">
        <v>680.80333333333328</v>
      </c>
      <c r="Q12" s="203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8"/>
    </row>
    <row r="13" spans="1:66">
      <c r="A13" s="30"/>
      <c r="B13" s="3" t="s">
        <v>173</v>
      </c>
      <c r="C13" s="29"/>
      <c r="D13" s="206">
        <v>652.89</v>
      </c>
      <c r="E13" s="206">
        <v>700.00000000000011</v>
      </c>
      <c r="F13" s="206">
        <v>678</v>
      </c>
      <c r="G13" s="206">
        <v>625.5</v>
      </c>
      <c r="H13" s="206">
        <v>662</v>
      </c>
      <c r="I13" s="206">
        <v>640.5</v>
      </c>
      <c r="J13" s="206">
        <v>674</v>
      </c>
      <c r="K13" s="206">
        <v>646.5</v>
      </c>
      <c r="L13" s="206">
        <v>678.5</v>
      </c>
      <c r="M13" s="206">
        <v>657</v>
      </c>
      <c r="N13" s="206">
        <v>712.3751214047096</v>
      </c>
      <c r="O13" s="206">
        <v>674.5</v>
      </c>
      <c r="P13" s="206">
        <v>680.92499999999995</v>
      </c>
      <c r="Q13" s="203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8"/>
    </row>
    <row r="14" spans="1:66">
      <c r="A14" s="30"/>
      <c r="B14" s="3" t="s">
        <v>174</v>
      </c>
      <c r="C14" s="29"/>
      <c r="D14" s="206">
        <v>2.6881722415053777</v>
      </c>
      <c r="E14" s="206">
        <v>0</v>
      </c>
      <c r="F14" s="206">
        <v>8.640987597877146</v>
      </c>
      <c r="G14" s="206">
        <v>12.480651692386365</v>
      </c>
      <c r="H14" s="206">
        <v>16.646320914844818</v>
      </c>
      <c r="I14" s="206">
        <v>7.3959448348402388</v>
      </c>
      <c r="J14" s="206">
        <v>2.9944392908634274</v>
      </c>
      <c r="K14" s="206">
        <v>8.6351992835525611</v>
      </c>
      <c r="L14" s="206">
        <v>4.4721359549995796</v>
      </c>
      <c r="M14" s="206">
        <v>8.7578536183245266</v>
      </c>
      <c r="N14" s="206">
        <v>1.3872139944778681</v>
      </c>
      <c r="O14" s="206">
        <v>1.2110601416389968</v>
      </c>
      <c r="P14" s="206">
        <v>2.5421303402199271</v>
      </c>
      <c r="Q14" s="203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8"/>
    </row>
    <row r="15" spans="1:66">
      <c r="A15" s="30"/>
      <c r="B15" s="3" t="s">
        <v>83</v>
      </c>
      <c r="C15" s="29"/>
      <c r="D15" s="13">
        <v>4.1139091746009594E-3</v>
      </c>
      <c r="E15" s="13">
        <v>0</v>
      </c>
      <c r="F15" s="13">
        <v>1.2788832162620344E-2</v>
      </c>
      <c r="G15" s="13">
        <v>1.9868376268060015E-2</v>
      </c>
      <c r="H15" s="13">
        <v>2.4938308486658903E-2</v>
      </c>
      <c r="I15" s="13">
        <v>1.1565199116247442E-2</v>
      </c>
      <c r="J15" s="13">
        <v>4.4416899246429086E-3</v>
      </c>
      <c r="K15" s="13">
        <v>1.3308809581637647E-2</v>
      </c>
      <c r="L15" s="13">
        <v>6.5863563402055667E-3</v>
      </c>
      <c r="M15" s="13">
        <v>1.3380983374063448E-2</v>
      </c>
      <c r="N15" s="13">
        <v>1.9478307516298658E-3</v>
      </c>
      <c r="O15" s="13">
        <v>1.7950496170538492E-3</v>
      </c>
      <c r="P15" s="13">
        <v>3.7340157072574959E-3</v>
      </c>
      <c r="Q15" s="148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175</v>
      </c>
      <c r="C16" s="29"/>
      <c r="D16" s="13">
        <v>-1.7603015630454633E-2</v>
      </c>
      <c r="E16" s="13">
        <v>5.2404430522824619E-2</v>
      </c>
      <c r="F16" s="13">
        <v>1.5820847937983329E-2</v>
      </c>
      <c r="G16" s="13">
        <v>-5.5592309847494081E-2</v>
      </c>
      <c r="H16" s="13">
        <v>3.5427962485503617E-3</v>
      </c>
      <c r="I16" s="13">
        <v>-3.8553380972362494E-2</v>
      </c>
      <c r="J16" s="13">
        <v>1.3565695586863047E-2</v>
      </c>
      <c r="K16" s="13">
        <v>-2.4521321898724802E-2</v>
      </c>
      <c r="L16" s="13">
        <v>2.0832297607139783E-2</v>
      </c>
      <c r="M16" s="13">
        <v>-1.6001857461159119E-2</v>
      </c>
      <c r="N16" s="13">
        <v>7.0722357349271459E-2</v>
      </c>
      <c r="O16" s="13">
        <v>1.4317413037236548E-2</v>
      </c>
      <c r="P16" s="13">
        <v>2.3543491878153189E-2</v>
      </c>
      <c r="Q16" s="148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6" t="s">
        <v>176</v>
      </c>
      <c r="C17" s="47"/>
      <c r="D17" s="45">
        <v>0.89</v>
      </c>
      <c r="E17" s="45" t="s">
        <v>169</v>
      </c>
      <c r="F17" s="45">
        <v>0.25</v>
      </c>
      <c r="G17" s="45">
        <v>2.19</v>
      </c>
      <c r="H17" s="45">
        <v>0.17</v>
      </c>
      <c r="I17" s="45">
        <v>1.61</v>
      </c>
      <c r="J17" s="45">
        <v>0.17</v>
      </c>
      <c r="K17" s="45">
        <v>1.1299999999999999</v>
      </c>
      <c r="L17" s="45">
        <v>0.42</v>
      </c>
      <c r="M17" s="45">
        <v>0.84</v>
      </c>
      <c r="N17" s="45">
        <v>2.12</v>
      </c>
      <c r="O17" s="45">
        <v>0.2</v>
      </c>
      <c r="P17" s="45">
        <v>0.51</v>
      </c>
      <c r="Q17" s="14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 t="s">
        <v>184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4"/>
    </row>
    <row r="19" spans="1:65">
      <c r="BM19" s="54"/>
    </row>
    <row r="20" spans="1:65" ht="15">
      <c r="B20" s="8" t="s">
        <v>259</v>
      </c>
      <c r="BM20" s="28" t="s">
        <v>64</v>
      </c>
    </row>
    <row r="21" spans="1:65" ht="15">
      <c r="A21" s="25" t="s">
        <v>92</v>
      </c>
      <c r="B21" s="18" t="s">
        <v>101</v>
      </c>
      <c r="C21" s="15" t="s">
        <v>102</v>
      </c>
      <c r="D21" s="14" t="s">
        <v>152</v>
      </c>
      <c r="E21" s="16" t="s">
        <v>152</v>
      </c>
      <c r="F21" s="17" t="s">
        <v>152</v>
      </c>
      <c r="G21" s="17" t="s">
        <v>152</v>
      </c>
      <c r="H21" s="17" t="s">
        <v>152</v>
      </c>
      <c r="I21" s="17" t="s">
        <v>152</v>
      </c>
      <c r="J21" s="17" t="s">
        <v>152</v>
      </c>
      <c r="K21" s="17" t="s">
        <v>152</v>
      </c>
      <c r="L21" s="17" t="s">
        <v>152</v>
      </c>
      <c r="M21" s="17" t="s">
        <v>152</v>
      </c>
      <c r="N21" s="17" t="s">
        <v>152</v>
      </c>
      <c r="O21" s="17" t="s">
        <v>152</v>
      </c>
      <c r="P21" s="17" t="s">
        <v>152</v>
      </c>
      <c r="Q21" s="17" t="s">
        <v>152</v>
      </c>
      <c r="R21" s="17" t="s">
        <v>152</v>
      </c>
      <c r="S21" s="17" t="s">
        <v>152</v>
      </c>
      <c r="T21" s="17" t="s">
        <v>152</v>
      </c>
      <c r="U21" s="17" t="s">
        <v>152</v>
      </c>
      <c r="V21" s="17" t="s">
        <v>152</v>
      </c>
      <c r="W21" s="17" t="s">
        <v>152</v>
      </c>
      <c r="X21" s="14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153</v>
      </c>
      <c r="C22" s="9" t="s">
        <v>153</v>
      </c>
      <c r="D22" s="145" t="s">
        <v>154</v>
      </c>
      <c r="E22" s="146" t="s">
        <v>155</v>
      </c>
      <c r="F22" s="147" t="s">
        <v>156</v>
      </c>
      <c r="G22" s="147" t="s">
        <v>157</v>
      </c>
      <c r="H22" s="147" t="s">
        <v>185</v>
      </c>
      <c r="I22" s="147" t="s">
        <v>178</v>
      </c>
      <c r="J22" s="147" t="s">
        <v>179</v>
      </c>
      <c r="K22" s="147" t="s">
        <v>180</v>
      </c>
      <c r="L22" s="147" t="s">
        <v>186</v>
      </c>
      <c r="M22" s="147" t="s">
        <v>158</v>
      </c>
      <c r="N22" s="147" t="s">
        <v>187</v>
      </c>
      <c r="O22" s="147" t="s">
        <v>188</v>
      </c>
      <c r="P22" s="147" t="s">
        <v>159</v>
      </c>
      <c r="Q22" s="147" t="s">
        <v>189</v>
      </c>
      <c r="R22" s="147" t="s">
        <v>160</v>
      </c>
      <c r="S22" s="147" t="s">
        <v>161</v>
      </c>
      <c r="T22" s="147" t="s">
        <v>181</v>
      </c>
      <c r="U22" s="147" t="s">
        <v>162</v>
      </c>
      <c r="V22" s="147" t="s">
        <v>163</v>
      </c>
      <c r="W22" s="147" t="s">
        <v>164</v>
      </c>
      <c r="X22" s="14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3</v>
      </c>
    </row>
    <row r="23" spans="1:65">
      <c r="A23" s="30"/>
      <c r="B23" s="19"/>
      <c r="C23" s="9"/>
      <c r="D23" s="9" t="s">
        <v>103</v>
      </c>
      <c r="E23" s="10" t="s">
        <v>182</v>
      </c>
      <c r="F23" s="11" t="s">
        <v>182</v>
      </c>
      <c r="G23" s="11" t="s">
        <v>182</v>
      </c>
      <c r="H23" s="11" t="s">
        <v>182</v>
      </c>
      <c r="I23" s="11" t="s">
        <v>182</v>
      </c>
      <c r="J23" s="11" t="s">
        <v>182</v>
      </c>
      <c r="K23" s="11" t="s">
        <v>182</v>
      </c>
      <c r="L23" s="11" t="s">
        <v>182</v>
      </c>
      <c r="M23" s="11" t="s">
        <v>182</v>
      </c>
      <c r="N23" s="11" t="s">
        <v>182</v>
      </c>
      <c r="O23" s="11" t="s">
        <v>182</v>
      </c>
      <c r="P23" s="11" t="s">
        <v>182</v>
      </c>
      <c r="Q23" s="11" t="s">
        <v>182</v>
      </c>
      <c r="R23" s="11" t="s">
        <v>182</v>
      </c>
      <c r="S23" s="11" t="s">
        <v>182</v>
      </c>
      <c r="T23" s="11" t="s">
        <v>182</v>
      </c>
      <c r="U23" s="11" t="s">
        <v>182</v>
      </c>
      <c r="V23" s="11" t="s">
        <v>182</v>
      </c>
      <c r="W23" s="11" t="s">
        <v>182</v>
      </c>
      <c r="X23" s="14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7" t="s">
        <v>167</v>
      </c>
      <c r="E24" s="26" t="s">
        <v>105</v>
      </c>
      <c r="F24" s="26" t="s">
        <v>105</v>
      </c>
      <c r="G24" s="26" t="s">
        <v>105</v>
      </c>
      <c r="H24" s="26" t="s">
        <v>105</v>
      </c>
      <c r="I24" s="26" t="s">
        <v>105</v>
      </c>
      <c r="J24" s="26" t="s">
        <v>105</v>
      </c>
      <c r="K24" s="26" t="s">
        <v>105</v>
      </c>
      <c r="L24" s="26" t="s">
        <v>105</v>
      </c>
      <c r="M24" s="26" t="s">
        <v>105</v>
      </c>
      <c r="N24" s="26" t="s">
        <v>105</v>
      </c>
      <c r="O24" s="26" t="s">
        <v>105</v>
      </c>
      <c r="P24" s="26" t="s">
        <v>105</v>
      </c>
      <c r="Q24" s="26" t="s">
        <v>105</v>
      </c>
      <c r="R24" s="26" t="s">
        <v>190</v>
      </c>
      <c r="S24" s="26" t="s">
        <v>105</v>
      </c>
      <c r="T24" s="26" t="s">
        <v>105</v>
      </c>
      <c r="U24" s="26" t="s">
        <v>105</v>
      </c>
      <c r="V24" s="26" t="s">
        <v>105</v>
      </c>
      <c r="W24" s="26" t="s">
        <v>105</v>
      </c>
      <c r="X24" s="14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17.208566775794019</v>
      </c>
      <c r="E25" s="22">
        <v>15.489999999999998</v>
      </c>
      <c r="F25" s="22">
        <v>17.97</v>
      </c>
      <c r="G25" s="22">
        <v>15.5</v>
      </c>
      <c r="H25" s="22">
        <v>16.100000000000001</v>
      </c>
      <c r="I25" s="22">
        <v>16.05</v>
      </c>
      <c r="J25" s="22">
        <v>16.2</v>
      </c>
      <c r="K25" s="22">
        <v>15.6</v>
      </c>
      <c r="L25" s="22">
        <v>16.3</v>
      </c>
      <c r="M25" s="22">
        <v>16.620999999999999</v>
      </c>
      <c r="N25" s="22">
        <v>16</v>
      </c>
      <c r="O25" s="22">
        <v>17.25</v>
      </c>
      <c r="P25" s="22">
        <v>15.5</v>
      </c>
      <c r="Q25" s="22">
        <v>14.95</v>
      </c>
      <c r="R25" s="22">
        <v>16.25</v>
      </c>
      <c r="S25" s="149">
        <v>17</v>
      </c>
      <c r="T25" s="22">
        <v>15.8</v>
      </c>
      <c r="U25" s="22">
        <v>14.247999999999999</v>
      </c>
      <c r="V25" s="22">
        <v>16.68</v>
      </c>
      <c r="W25" s="22">
        <v>16.440000000000001</v>
      </c>
      <c r="X25" s="14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0">
        <v>17.281759459031203</v>
      </c>
      <c r="E26" s="11">
        <v>15.520000000000001</v>
      </c>
      <c r="F26" s="11">
        <v>16.88</v>
      </c>
      <c r="G26" s="11">
        <v>15.779999999999998</v>
      </c>
      <c r="H26" s="11">
        <v>15.400000000000002</v>
      </c>
      <c r="I26" s="11">
        <v>15.75</v>
      </c>
      <c r="J26" s="151">
        <v>17.600000000000001</v>
      </c>
      <c r="K26" s="11">
        <v>14.95</v>
      </c>
      <c r="L26" s="11">
        <v>16.2</v>
      </c>
      <c r="M26" s="11">
        <v>16.332999999999998</v>
      </c>
      <c r="N26" s="11">
        <v>16.100000000000001</v>
      </c>
      <c r="O26" s="11">
        <v>17.266666666666669</v>
      </c>
      <c r="P26" s="11">
        <v>15.1</v>
      </c>
      <c r="Q26" s="11">
        <v>16.2</v>
      </c>
      <c r="R26" s="11">
        <v>16.75</v>
      </c>
      <c r="S26" s="150">
        <v>16</v>
      </c>
      <c r="T26" s="11">
        <v>16</v>
      </c>
      <c r="U26" s="11">
        <v>14.56</v>
      </c>
      <c r="V26" s="11">
        <v>16.989999999999998</v>
      </c>
      <c r="W26" s="11">
        <v>16.62</v>
      </c>
      <c r="X26" s="14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</v>
      </c>
    </row>
    <row r="27" spans="1:65">
      <c r="A27" s="30"/>
      <c r="B27" s="19">
        <v>1</v>
      </c>
      <c r="C27" s="9">
        <v>3</v>
      </c>
      <c r="D27" s="10">
        <v>17.146420937840912</v>
      </c>
      <c r="E27" s="11">
        <v>15.73</v>
      </c>
      <c r="F27" s="11">
        <v>16.11</v>
      </c>
      <c r="G27" s="11">
        <v>15.14</v>
      </c>
      <c r="H27" s="11">
        <v>15.6</v>
      </c>
      <c r="I27" s="11">
        <v>16</v>
      </c>
      <c r="J27" s="11">
        <v>15.75</v>
      </c>
      <c r="K27" s="11">
        <v>15.45</v>
      </c>
      <c r="L27" s="11">
        <v>16</v>
      </c>
      <c r="M27" s="11">
        <v>16.536000000000001</v>
      </c>
      <c r="N27" s="11">
        <v>16.600000000000001</v>
      </c>
      <c r="O27" s="11">
        <v>17.400000000000002</v>
      </c>
      <c r="P27" s="11">
        <v>15.299999999999999</v>
      </c>
      <c r="Q27" s="11">
        <v>15.949999999999998</v>
      </c>
      <c r="R27" s="11">
        <v>16.5</v>
      </c>
      <c r="S27" s="150">
        <v>16</v>
      </c>
      <c r="T27" s="11">
        <v>15.8</v>
      </c>
      <c r="U27" s="11">
        <v>14.352000000000002</v>
      </c>
      <c r="V27" s="11">
        <v>16.63</v>
      </c>
      <c r="W27" s="11">
        <v>16.63</v>
      </c>
      <c r="X27" s="14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0">
        <v>17.420882454416667</v>
      </c>
      <c r="E28" s="11">
        <v>15.85</v>
      </c>
      <c r="F28" s="11">
        <v>16.98</v>
      </c>
      <c r="G28" s="151">
        <v>18.57</v>
      </c>
      <c r="H28" s="11">
        <v>15.6</v>
      </c>
      <c r="I28" s="11">
        <v>15.15</v>
      </c>
      <c r="J28" s="11">
        <v>16.100000000000001</v>
      </c>
      <c r="K28" s="11">
        <v>15</v>
      </c>
      <c r="L28" s="11">
        <v>15.75</v>
      </c>
      <c r="M28" s="11">
        <v>16.013000000000002</v>
      </c>
      <c r="N28" s="11">
        <v>15.299999999999999</v>
      </c>
      <c r="O28" s="11">
        <v>17.7</v>
      </c>
      <c r="P28" s="11">
        <v>15.400000000000002</v>
      </c>
      <c r="Q28" s="11">
        <v>15.15</v>
      </c>
      <c r="R28" s="11">
        <v>16.25</v>
      </c>
      <c r="S28" s="150">
        <v>17</v>
      </c>
      <c r="T28" s="11">
        <v>16</v>
      </c>
      <c r="U28" s="11">
        <v>14.456000000000001</v>
      </c>
      <c r="V28" s="11">
        <v>16.670000000000002</v>
      </c>
      <c r="W28" s="11">
        <v>16.45</v>
      </c>
      <c r="X28" s="14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15.998953086419753</v>
      </c>
    </row>
    <row r="29" spans="1:65">
      <c r="A29" s="30"/>
      <c r="B29" s="19">
        <v>1</v>
      </c>
      <c r="C29" s="9">
        <v>5</v>
      </c>
      <c r="D29" s="10">
        <v>17.546588593448089</v>
      </c>
      <c r="E29" s="11">
        <v>15.339999999999998</v>
      </c>
      <c r="F29" s="11">
        <v>16.170000000000002</v>
      </c>
      <c r="G29" s="11">
        <v>15.910000000000002</v>
      </c>
      <c r="H29" s="11">
        <v>15.400000000000002</v>
      </c>
      <c r="I29" s="11">
        <v>16.25</v>
      </c>
      <c r="J29" s="11">
        <v>15.7</v>
      </c>
      <c r="K29" s="11">
        <v>14.95</v>
      </c>
      <c r="L29" s="11">
        <v>15.949999999999998</v>
      </c>
      <c r="M29" s="11">
        <v>17.227</v>
      </c>
      <c r="N29" s="11">
        <v>16.600000000000001</v>
      </c>
      <c r="O29" s="11">
        <v>17.675000000000001</v>
      </c>
      <c r="P29" s="11">
        <v>15.5</v>
      </c>
      <c r="Q29" s="11">
        <v>15.65</v>
      </c>
      <c r="R29" s="11">
        <v>16.75</v>
      </c>
      <c r="S29" s="150">
        <v>16</v>
      </c>
      <c r="T29" s="11">
        <v>16.100000000000001</v>
      </c>
      <c r="U29" s="11">
        <v>14.2064</v>
      </c>
      <c r="V29" s="11">
        <v>16.579999999999998</v>
      </c>
      <c r="W29" s="11">
        <v>16.420000000000002</v>
      </c>
      <c r="X29" s="14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8</v>
      </c>
    </row>
    <row r="30" spans="1:65">
      <c r="A30" s="30"/>
      <c r="B30" s="19">
        <v>1</v>
      </c>
      <c r="C30" s="9">
        <v>6</v>
      </c>
      <c r="D30" s="10">
        <v>17.586724778848115</v>
      </c>
      <c r="E30" s="11">
        <v>15.509999999999998</v>
      </c>
      <c r="F30" s="11">
        <v>16.22</v>
      </c>
      <c r="G30" s="11">
        <v>16.04</v>
      </c>
      <c r="H30" s="11">
        <v>16.3</v>
      </c>
      <c r="I30" s="11">
        <v>16.05</v>
      </c>
      <c r="J30" s="11">
        <v>16.45</v>
      </c>
      <c r="K30" s="11">
        <v>15.75</v>
      </c>
      <c r="L30" s="11">
        <v>16.399999999999999</v>
      </c>
      <c r="M30" s="11">
        <v>16.477</v>
      </c>
      <c r="N30" s="11">
        <v>16.3</v>
      </c>
      <c r="O30" s="11">
        <v>17.466666666666669</v>
      </c>
      <c r="P30" s="11">
        <v>15</v>
      </c>
      <c r="Q30" s="11">
        <v>16.25</v>
      </c>
      <c r="R30" s="11">
        <v>16.75</v>
      </c>
      <c r="S30" s="150">
        <v>16</v>
      </c>
      <c r="T30" s="11">
        <v>15.400000000000002</v>
      </c>
      <c r="U30" s="11">
        <v>14.175200000000002</v>
      </c>
      <c r="V30" s="11">
        <v>16.27</v>
      </c>
      <c r="W30" s="11">
        <v>16.34</v>
      </c>
      <c r="X30" s="14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19"/>
      <c r="C31" s="9">
        <v>7</v>
      </c>
      <c r="D31" s="10">
        <v>17.208211404606146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4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30"/>
      <c r="B32" s="19"/>
      <c r="C32" s="9">
        <v>8</v>
      </c>
      <c r="D32" s="10">
        <v>17.425748514888042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48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30"/>
      <c r="B33" s="19"/>
      <c r="C33" s="9">
        <v>9</v>
      </c>
      <c r="D33" s="10">
        <v>16.902993856811353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48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19"/>
      <c r="C34" s="9">
        <v>10</v>
      </c>
      <c r="D34" s="10">
        <v>17.364896935978766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4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19"/>
      <c r="C35" s="9">
        <v>11</v>
      </c>
      <c r="D35" s="10">
        <v>17.082740743658242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4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30"/>
      <c r="B36" s="19"/>
      <c r="C36" s="9">
        <v>12</v>
      </c>
      <c r="D36" s="10">
        <v>17.471587000605112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48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A37" s="30"/>
      <c r="B37" s="19"/>
      <c r="C37" s="9">
        <v>13</v>
      </c>
      <c r="D37" s="10">
        <v>16.840650399609739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48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4"/>
    </row>
    <row r="38" spans="1:65">
      <c r="A38" s="30"/>
      <c r="B38" s="19"/>
      <c r="C38" s="9">
        <v>14</v>
      </c>
      <c r="D38" s="10">
        <v>16.980926422461263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48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4"/>
    </row>
    <row r="39" spans="1:65">
      <c r="A39" s="30"/>
      <c r="B39" s="19"/>
      <c r="C39" s="9">
        <v>15</v>
      </c>
      <c r="D39" s="10">
        <v>16.600136807245125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48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4"/>
    </row>
    <row r="40" spans="1:65">
      <c r="A40" s="30"/>
      <c r="B40" s="19"/>
      <c r="C40" s="9">
        <v>16</v>
      </c>
      <c r="D40" s="10">
        <v>17.324004551413665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48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4"/>
    </row>
    <row r="41" spans="1:65">
      <c r="A41" s="30"/>
      <c r="B41" s="19"/>
      <c r="C41" s="9">
        <v>17</v>
      </c>
      <c r="D41" s="10">
        <v>17.370144954095952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48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4"/>
    </row>
    <row r="42" spans="1:65">
      <c r="A42" s="30"/>
      <c r="B42" s="19"/>
      <c r="C42" s="9">
        <v>18</v>
      </c>
      <c r="D42" s="10">
        <v>16.592426257699934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48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4"/>
    </row>
    <row r="43" spans="1:65">
      <c r="A43" s="30"/>
      <c r="B43" s="20" t="s">
        <v>172</v>
      </c>
      <c r="C43" s="12"/>
      <c r="D43" s="23">
        <v>17.186411713802908</v>
      </c>
      <c r="E43" s="23">
        <v>15.573333333333332</v>
      </c>
      <c r="F43" s="23">
        <v>16.721666666666668</v>
      </c>
      <c r="G43" s="23">
        <v>16.156666666666666</v>
      </c>
      <c r="H43" s="23">
        <v>15.733333333333334</v>
      </c>
      <c r="I43" s="23">
        <v>15.874999999999998</v>
      </c>
      <c r="J43" s="23">
        <v>16.3</v>
      </c>
      <c r="K43" s="23">
        <v>15.283333333333333</v>
      </c>
      <c r="L43" s="23">
        <v>16.099999999999998</v>
      </c>
      <c r="M43" s="23">
        <v>16.534500000000001</v>
      </c>
      <c r="N43" s="23">
        <v>16.149999999999999</v>
      </c>
      <c r="O43" s="23">
        <v>17.459722222222222</v>
      </c>
      <c r="P43" s="23">
        <v>15.299999999999999</v>
      </c>
      <c r="Q43" s="23">
        <v>15.691666666666665</v>
      </c>
      <c r="R43" s="23">
        <v>16.541666666666668</v>
      </c>
      <c r="S43" s="23">
        <v>16.333333333333332</v>
      </c>
      <c r="T43" s="23">
        <v>15.850000000000001</v>
      </c>
      <c r="U43" s="23">
        <v>14.332933333333335</v>
      </c>
      <c r="V43" s="23">
        <v>16.636666666666667</v>
      </c>
      <c r="W43" s="23">
        <v>16.483333333333334</v>
      </c>
      <c r="X43" s="148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4"/>
    </row>
    <row r="44" spans="1:65">
      <c r="A44" s="30"/>
      <c r="B44" s="3" t="s">
        <v>173</v>
      </c>
      <c r="C44" s="29"/>
      <c r="D44" s="11">
        <v>17.245163117412609</v>
      </c>
      <c r="E44" s="11">
        <v>15.515000000000001</v>
      </c>
      <c r="F44" s="11">
        <v>16.549999999999997</v>
      </c>
      <c r="G44" s="11">
        <v>15.844999999999999</v>
      </c>
      <c r="H44" s="11">
        <v>15.6</v>
      </c>
      <c r="I44" s="11">
        <v>16.024999999999999</v>
      </c>
      <c r="J44" s="11">
        <v>16.149999999999999</v>
      </c>
      <c r="K44" s="11">
        <v>15.225</v>
      </c>
      <c r="L44" s="11">
        <v>16.100000000000001</v>
      </c>
      <c r="M44" s="11">
        <v>16.506500000000003</v>
      </c>
      <c r="N44" s="11">
        <v>16.200000000000003</v>
      </c>
      <c r="O44" s="11">
        <v>17.433333333333337</v>
      </c>
      <c r="P44" s="11">
        <v>15.350000000000001</v>
      </c>
      <c r="Q44" s="11">
        <v>15.799999999999999</v>
      </c>
      <c r="R44" s="11">
        <v>16.625</v>
      </c>
      <c r="S44" s="11">
        <v>16</v>
      </c>
      <c r="T44" s="11">
        <v>15.9</v>
      </c>
      <c r="U44" s="11">
        <v>14.3</v>
      </c>
      <c r="V44" s="11">
        <v>16.649999999999999</v>
      </c>
      <c r="W44" s="11">
        <v>16.445</v>
      </c>
      <c r="X44" s="148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4"/>
    </row>
    <row r="45" spans="1:65">
      <c r="A45" s="30"/>
      <c r="B45" s="3" t="s">
        <v>174</v>
      </c>
      <c r="C45" s="29"/>
      <c r="D45" s="24">
        <v>0.29991666859114458</v>
      </c>
      <c r="E45" s="24">
        <v>0.18402898322456412</v>
      </c>
      <c r="F45" s="24">
        <v>0.71837084202149104</v>
      </c>
      <c r="G45" s="24">
        <v>1.2251802588462919</v>
      </c>
      <c r="H45" s="24">
        <v>0.37771241264574096</v>
      </c>
      <c r="I45" s="24">
        <v>0.38955102361564908</v>
      </c>
      <c r="J45" s="24">
        <v>0.69641941385920647</v>
      </c>
      <c r="K45" s="24">
        <v>0.36009258068817074</v>
      </c>
      <c r="L45" s="24">
        <v>0.2428991560298224</v>
      </c>
      <c r="M45" s="24">
        <v>0.40072721394983873</v>
      </c>
      <c r="N45" s="24">
        <v>0.48476798574163382</v>
      </c>
      <c r="O45" s="24">
        <v>0.19439483494129056</v>
      </c>
      <c r="P45" s="24">
        <v>0.20976176963403056</v>
      </c>
      <c r="Q45" s="24">
        <v>0.54444160996994562</v>
      </c>
      <c r="R45" s="24">
        <v>0.24579802006254378</v>
      </c>
      <c r="S45" s="24">
        <v>0.5163977794943222</v>
      </c>
      <c r="T45" s="24">
        <v>0.25099800796022209</v>
      </c>
      <c r="U45" s="24">
        <v>0.1517711259319989</v>
      </c>
      <c r="V45" s="24">
        <v>0.23044883741660874</v>
      </c>
      <c r="W45" s="24">
        <v>0.11639014849490749</v>
      </c>
      <c r="X45" s="210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55"/>
    </row>
    <row r="46" spans="1:65">
      <c r="A46" s="30"/>
      <c r="B46" s="3" t="s">
        <v>83</v>
      </c>
      <c r="C46" s="29"/>
      <c r="D46" s="13">
        <v>1.7450802039745899E-2</v>
      </c>
      <c r="E46" s="13">
        <v>1.1816929573495128E-2</v>
      </c>
      <c r="F46" s="13">
        <v>4.2960480934206575E-2</v>
      </c>
      <c r="G46" s="13">
        <v>7.5831251836989397E-2</v>
      </c>
      <c r="H46" s="13">
        <v>2.4007144871551332E-2</v>
      </c>
      <c r="I46" s="13">
        <v>2.4538647156891285E-2</v>
      </c>
      <c r="J46" s="13">
        <v>4.2725117414675239E-2</v>
      </c>
      <c r="K46" s="13">
        <v>2.3561128507404848E-2</v>
      </c>
      <c r="L46" s="13">
        <v>1.5086904101231207E-2</v>
      </c>
      <c r="M46" s="13">
        <v>2.4235822912687936E-2</v>
      </c>
      <c r="N46" s="13">
        <v>3.0016593544373613E-2</v>
      </c>
      <c r="O46" s="13">
        <v>1.113390192965788E-2</v>
      </c>
      <c r="P46" s="13">
        <v>1.3709919583923567E-2</v>
      </c>
      <c r="Q46" s="13">
        <v>3.4696225807962548E-2</v>
      </c>
      <c r="R46" s="13">
        <v>1.48593261498767E-2</v>
      </c>
      <c r="S46" s="13">
        <v>3.1616190581285036E-2</v>
      </c>
      <c r="T46" s="13">
        <v>1.5835836464367321E-2</v>
      </c>
      <c r="U46" s="13">
        <v>1.0588978710940692E-2</v>
      </c>
      <c r="V46" s="13">
        <v>1.3851863599475581E-2</v>
      </c>
      <c r="W46" s="13">
        <v>7.0610807984777041E-3</v>
      </c>
      <c r="X46" s="148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4"/>
    </row>
    <row r="47" spans="1:65">
      <c r="A47" s="30"/>
      <c r="B47" s="3" t="s">
        <v>175</v>
      </c>
      <c r="C47" s="29"/>
      <c r="D47" s="13">
        <v>7.42210206486007E-2</v>
      </c>
      <c r="E47" s="13">
        <v>-2.6602975256405759E-2</v>
      </c>
      <c r="F47" s="13">
        <v>4.5172554500479745E-2</v>
      </c>
      <c r="G47" s="13">
        <v>9.8577437782965127E-3</v>
      </c>
      <c r="H47" s="13">
        <v>-1.6602320892601607E-2</v>
      </c>
      <c r="I47" s="13">
        <v>-7.7475748413169399E-3</v>
      </c>
      <c r="J47" s="13">
        <v>1.8816663312537729E-2</v>
      </c>
      <c r="K47" s="13">
        <v>-4.4729161290800512E-2</v>
      </c>
      <c r="L47" s="13">
        <v>6.3158453577825124E-3</v>
      </c>
      <c r="M47" s="13">
        <v>3.3473872364488066E-2</v>
      </c>
      <c r="N47" s="13">
        <v>9.4410498464714276E-3</v>
      </c>
      <c r="O47" s="13">
        <v>9.1304045202957651E-2</v>
      </c>
      <c r="P47" s="13">
        <v>-4.3687426461237688E-2</v>
      </c>
      <c r="Q47" s="13">
        <v>-1.9206657966509111E-2</v>
      </c>
      <c r="R47" s="13">
        <v>3.3921818341200227E-2</v>
      </c>
      <c r="S47" s="13">
        <v>2.0900132971663599E-2</v>
      </c>
      <c r="T47" s="13">
        <v>-9.3101770856610644E-3</v>
      </c>
      <c r="U47" s="13">
        <v>-0.10413304821179648</v>
      </c>
      <c r="V47" s="13">
        <v>3.9859706869708855E-2</v>
      </c>
      <c r="W47" s="13">
        <v>3.02757464377299E-2</v>
      </c>
      <c r="X47" s="148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30"/>
      <c r="B48" s="46" t="s">
        <v>176</v>
      </c>
      <c r="C48" s="47"/>
      <c r="D48" s="45" t="s">
        <v>169</v>
      </c>
      <c r="E48" s="45">
        <v>0.9</v>
      </c>
      <c r="F48" s="45">
        <v>0.97</v>
      </c>
      <c r="G48" s="45">
        <v>0.05</v>
      </c>
      <c r="H48" s="45">
        <v>0.64</v>
      </c>
      <c r="I48" s="45">
        <v>0.41</v>
      </c>
      <c r="J48" s="45">
        <v>0.28999999999999998</v>
      </c>
      <c r="K48" s="45">
        <v>1.37</v>
      </c>
      <c r="L48" s="45">
        <v>0.04</v>
      </c>
      <c r="M48" s="45">
        <v>0.67</v>
      </c>
      <c r="N48" s="45">
        <v>0.04</v>
      </c>
      <c r="O48" s="45">
        <v>2.1800000000000002</v>
      </c>
      <c r="P48" s="45">
        <v>1.35</v>
      </c>
      <c r="Q48" s="45">
        <v>0.71</v>
      </c>
      <c r="R48" s="45">
        <v>0.68</v>
      </c>
      <c r="S48" s="45" t="s">
        <v>169</v>
      </c>
      <c r="T48" s="45">
        <v>0.45</v>
      </c>
      <c r="U48" s="45">
        <v>2.93</v>
      </c>
      <c r="V48" s="45">
        <v>0.84</v>
      </c>
      <c r="W48" s="45">
        <v>0.57999999999999996</v>
      </c>
      <c r="X48" s="148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2:65">
      <c r="B49" s="31" t="s">
        <v>191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BM49" s="54"/>
    </row>
    <row r="50" spans="2:65">
      <c r="BM50" s="54"/>
    </row>
    <row r="51" spans="2:65">
      <c r="BM51" s="54"/>
    </row>
    <row r="52" spans="2:65">
      <c r="BM52" s="54"/>
    </row>
    <row r="53" spans="2:65">
      <c r="BM53" s="54"/>
    </row>
    <row r="54" spans="2:65">
      <c r="BM54" s="54"/>
    </row>
    <row r="55" spans="2:65">
      <c r="BM55" s="54"/>
    </row>
    <row r="56" spans="2:65">
      <c r="BM56" s="54"/>
    </row>
    <row r="57" spans="2:65">
      <c r="BM57" s="54"/>
    </row>
    <row r="58" spans="2:65">
      <c r="BM58" s="54"/>
    </row>
    <row r="59" spans="2:65">
      <c r="BM59" s="54"/>
    </row>
    <row r="60" spans="2:65">
      <c r="BM60" s="54"/>
    </row>
    <row r="61" spans="2:65">
      <c r="BM61" s="54"/>
    </row>
    <row r="62" spans="2:65">
      <c r="BM62" s="54"/>
    </row>
    <row r="63" spans="2:65">
      <c r="BM63" s="54"/>
    </row>
    <row r="64" spans="2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5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  <row r="120" spans="65:65">
      <c r="BM120" s="56"/>
    </row>
  </sheetData>
  <dataConsolidate/>
  <conditionalFormatting sqref="B6:P11 B25:C42 E25:W42">
    <cfRule type="expression" dxfId="20" priority="6">
      <formula>AND($B6&lt;&gt;$B5,NOT(ISBLANK(INDIRECT(Anlyt_LabRefThisCol))))</formula>
    </cfRule>
  </conditionalFormatting>
  <conditionalFormatting sqref="C2:P17 C21:W48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C665-20B1-4DD8-B21C-492448E0376C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0" width="11.28515625" style="2" bestFit="1" customWidth="1"/>
    <col min="21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260</v>
      </c>
      <c r="BM1" s="28" t="s">
        <v>64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152</v>
      </c>
      <c r="E2" s="17" t="s">
        <v>152</v>
      </c>
      <c r="F2" s="17" t="s">
        <v>152</v>
      </c>
      <c r="G2" s="17" t="s">
        <v>152</v>
      </c>
      <c r="H2" s="17" t="s">
        <v>152</v>
      </c>
      <c r="I2" s="17" t="s">
        <v>152</v>
      </c>
      <c r="J2" s="17" t="s">
        <v>152</v>
      </c>
      <c r="K2" s="17" t="s">
        <v>152</v>
      </c>
      <c r="L2" s="17" t="s">
        <v>152</v>
      </c>
      <c r="M2" s="17" t="s">
        <v>152</v>
      </c>
      <c r="N2" s="17" t="s">
        <v>152</v>
      </c>
      <c r="O2" s="17" t="s">
        <v>152</v>
      </c>
      <c r="P2" s="17" t="s">
        <v>152</v>
      </c>
      <c r="Q2" s="17" t="s">
        <v>152</v>
      </c>
      <c r="R2" s="17" t="s">
        <v>152</v>
      </c>
      <c r="S2" s="17" t="s">
        <v>152</v>
      </c>
      <c r="T2" s="17" t="s">
        <v>152</v>
      </c>
      <c r="U2" s="14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153</v>
      </c>
      <c r="C3" s="9" t="s">
        <v>153</v>
      </c>
      <c r="D3" s="146" t="s">
        <v>155</v>
      </c>
      <c r="E3" s="147" t="s">
        <v>156</v>
      </c>
      <c r="F3" s="147" t="s">
        <v>157</v>
      </c>
      <c r="G3" s="147" t="s">
        <v>178</v>
      </c>
      <c r="H3" s="147" t="s">
        <v>179</v>
      </c>
      <c r="I3" s="147" t="s">
        <v>180</v>
      </c>
      <c r="J3" s="147" t="s">
        <v>192</v>
      </c>
      <c r="K3" s="147" t="s">
        <v>158</v>
      </c>
      <c r="L3" s="147" t="s">
        <v>187</v>
      </c>
      <c r="M3" s="147" t="s">
        <v>188</v>
      </c>
      <c r="N3" s="147" t="s">
        <v>159</v>
      </c>
      <c r="O3" s="147" t="s">
        <v>160</v>
      </c>
      <c r="P3" s="147" t="s">
        <v>161</v>
      </c>
      <c r="Q3" s="147" t="s">
        <v>181</v>
      </c>
      <c r="R3" s="147" t="s">
        <v>162</v>
      </c>
      <c r="S3" s="147" t="s">
        <v>163</v>
      </c>
      <c r="T3" s="147" t="s">
        <v>164</v>
      </c>
      <c r="U3" s="148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193</v>
      </c>
      <c r="E4" s="11" t="s">
        <v>193</v>
      </c>
      <c r="F4" s="11" t="s">
        <v>193</v>
      </c>
      <c r="G4" s="11" t="s">
        <v>193</v>
      </c>
      <c r="H4" s="11" t="s">
        <v>193</v>
      </c>
      <c r="I4" s="11" t="s">
        <v>193</v>
      </c>
      <c r="J4" s="11" t="s">
        <v>104</v>
      </c>
      <c r="K4" s="11" t="s">
        <v>104</v>
      </c>
      <c r="L4" s="11" t="s">
        <v>193</v>
      </c>
      <c r="M4" s="11" t="s">
        <v>193</v>
      </c>
      <c r="N4" s="11" t="s">
        <v>104</v>
      </c>
      <c r="O4" s="11" t="s">
        <v>193</v>
      </c>
      <c r="P4" s="11" t="s">
        <v>193</v>
      </c>
      <c r="Q4" s="11" t="s">
        <v>104</v>
      </c>
      <c r="R4" s="11" t="s">
        <v>104</v>
      </c>
      <c r="S4" s="11" t="s">
        <v>193</v>
      </c>
      <c r="T4" s="11" t="s">
        <v>193</v>
      </c>
      <c r="U4" s="148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48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0">
        <v>685.1</v>
      </c>
      <c r="E6" s="200">
        <v>718.2</v>
      </c>
      <c r="F6" s="200">
        <v>690</v>
      </c>
      <c r="G6" s="202">
        <v>657</v>
      </c>
      <c r="H6" s="200">
        <v>689</v>
      </c>
      <c r="I6" s="201">
        <v>660</v>
      </c>
      <c r="J6" s="200">
        <v>683</v>
      </c>
      <c r="K6" s="200" t="s">
        <v>194</v>
      </c>
      <c r="L6" s="200">
        <v>712</v>
      </c>
      <c r="M6" s="200">
        <v>685.34619395944662</v>
      </c>
      <c r="N6" s="200">
        <v>685.3</v>
      </c>
      <c r="O6" s="200">
        <v>688</v>
      </c>
      <c r="P6" s="200">
        <v>674</v>
      </c>
      <c r="Q6" s="200" t="s">
        <v>195</v>
      </c>
      <c r="R6" s="200">
        <v>690.09460000000001</v>
      </c>
      <c r="S6" s="200">
        <v>699</v>
      </c>
      <c r="T6" s="200">
        <v>708</v>
      </c>
      <c r="U6" s="203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>
        <v>689.2</v>
      </c>
      <c r="E7" s="206">
        <v>703.34900000000005</v>
      </c>
      <c r="F7" s="206">
        <v>687</v>
      </c>
      <c r="G7" s="206">
        <v>681</v>
      </c>
      <c r="H7" s="206">
        <v>670</v>
      </c>
      <c r="I7" s="207">
        <v>656</v>
      </c>
      <c r="J7" s="206">
        <v>697</v>
      </c>
      <c r="K7" s="206" t="s">
        <v>194</v>
      </c>
      <c r="L7" s="206">
        <v>713</v>
      </c>
      <c r="M7" s="206">
        <v>697.08287885833806</v>
      </c>
      <c r="N7" s="206">
        <v>682.7</v>
      </c>
      <c r="O7" s="206">
        <v>690</v>
      </c>
      <c r="P7" s="206">
        <v>677</v>
      </c>
      <c r="Q7" s="206" t="s">
        <v>195</v>
      </c>
      <c r="R7" s="206">
        <v>689.36316799999997</v>
      </c>
      <c r="S7" s="206">
        <v>692</v>
      </c>
      <c r="T7" s="206">
        <v>681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50</v>
      </c>
    </row>
    <row r="8" spans="1:66">
      <c r="A8" s="30"/>
      <c r="B8" s="19">
        <v>1</v>
      </c>
      <c r="C8" s="9">
        <v>3</v>
      </c>
      <c r="D8" s="206">
        <v>686.7</v>
      </c>
      <c r="E8" s="206">
        <v>696.17</v>
      </c>
      <c r="F8" s="206">
        <v>680</v>
      </c>
      <c r="G8" s="206">
        <v>675</v>
      </c>
      <c r="H8" s="206">
        <v>676</v>
      </c>
      <c r="I8" s="207">
        <v>638</v>
      </c>
      <c r="J8" s="206">
        <v>690</v>
      </c>
      <c r="K8" s="206" t="s">
        <v>194</v>
      </c>
      <c r="L8" s="206">
        <v>710.99999999999989</v>
      </c>
      <c r="M8" s="206">
        <v>688.22777363813293</v>
      </c>
      <c r="N8" s="206">
        <v>697.7</v>
      </c>
      <c r="O8" s="206">
        <v>691</v>
      </c>
      <c r="P8" s="206">
        <v>674</v>
      </c>
      <c r="Q8" s="206" t="s">
        <v>195</v>
      </c>
      <c r="R8" s="206">
        <v>688.56600800000012</v>
      </c>
      <c r="S8" s="206">
        <v>695</v>
      </c>
      <c r="T8" s="206">
        <v>704</v>
      </c>
      <c r="U8" s="203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19">
        <v>1</v>
      </c>
      <c r="C9" s="9">
        <v>4</v>
      </c>
      <c r="D9" s="206">
        <v>688.9</v>
      </c>
      <c r="E9" s="206">
        <v>705.31</v>
      </c>
      <c r="F9" s="206">
        <v>672</v>
      </c>
      <c r="G9" s="206">
        <v>680</v>
      </c>
      <c r="H9" s="206">
        <v>678</v>
      </c>
      <c r="I9" s="207">
        <v>656</v>
      </c>
      <c r="J9" s="206">
        <v>689</v>
      </c>
      <c r="K9" s="206" t="s">
        <v>194</v>
      </c>
      <c r="L9" s="206">
        <v>719</v>
      </c>
      <c r="M9" s="206">
        <v>693.04891782585776</v>
      </c>
      <c r="N9" s="206">
        <v>689</v>
      </c>
      <c r="O9" s="206">
        <v>686</v>
      </c>
      <c r="P9" s="206">
        <v>673</v>
      </c>
      <c r="Q9" s="206" t="s">
        <v>195</v>
      </c>
      <c r="R9" s="206">
        <v>684.84530400000006</v>
      </c>
      <c r="S9" s="206">
        <v>700</v>
      </c>
      <c r="T9" s="206">
        <v>682</v>
      </c>
      <c r="U9" s="203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689.04694974018651</v>
      </c>
      <c r="BN9" s="28"/>
    </row>
    <row r="10" spans="1:66">
      <c r="A10" s="30"/>
      <c r="B10" s="19">
        <v>1</v>
      </c>
      <c r="C10" s="9">
        <v>5</v>
      </c>
      <c r="D10" s="206">
        <v>689.3</v>
      </c>
      <c r="E10" s="206">
        <v>684.41</v>
      </c>
      <c r="F10" s="206">
        <v>677</v>
      </c>
      <c r="G10" s="206">
        <v>682</v>
      </c>
      <c r="H10" s="206">
        <v>670</v>
      </c>
      <c r="I10" s="207">
        <v>669</v>
      </c>
      <c r="J10" s="206">
        <v>681</v>
      </c>
      <c r="K10" s="206" t="s">
        <v>194</v>
      </c>
      <c r="L10" s="206">
        <v>714.99999999999989</v>
      </c>
      <c r="M10" s="206">
        <v>697.62247557291494</v>
      </c>
      <c r="N10" s="206">
        <v>694.4</v>
      </c>
      <c r="O10" s="206">
        <v>688</v>
      </c>
      <c r="P10" s="206">
        <v>678</v>
      </c>
      <c r="Q10" s="206" t="s">
        <v>195</v>
      </c>
      <c r="R10" s="206">
        <v>686.2410880000001</v>
      </c>
      <c r="S10" s="206">
        <v>693</v>
      </c>
      <c r="T10" s="206">
        <v>706</v>
      </c>
      <c r="U10" s="203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10</v>
      </c>
    </row>
    <row r="11" spans="1:66">
      <c r="A11" s="30"/>
      <c r="B11" s="19">
        <v>1</v>
      </c>
      <c r="C11" s="9">
        <v>6</v>
      </c>
      <c r="D11" s="206">
        <v>684.8</v>
      </c>
      <c r="E11" s="206">
        <v>703.25</v>
      </c>
      <c r="F11" s="206">
        <v>680</v>
      </c>
      <c r="G11" s="206">
        <v>671</v>
      </c>
      <c r="H11" s="206">
        <v>681</v>
      </c>
      <c r="I11" s="207">
        <v>646</v>
      </c>
      <c r="J11" s="206">
        <v>684</v>
      </c>
      <c r="K11" s="206" t="s">
        <v>194</v>
      </c>
      <c r="L11" s="206">
        <v>698</v>
      </c>
      <c r="M11" s="206">
        <v>693.86738632097729</v>
      </c>
      <c r="N11" s="206">
        <v>693.3</v>
      </c>
      <c r="O11" s="206">
        <v>688</v>
      </c>
      <c r="P11" s="206">
        <v>672</v>
      </c>
      <c r="Q11" s="206" t="s">
        <v>195</v>
      </c>
      <c r="R11" s="206">
        <v>687.74898400000006</v>
      </c>
      <c r="S11" s="206">
        <v>685</v>
      </c>
      <c r="T11" s="206">
        <v>688</v>
      </c>
      <c r="U11" s="203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8"/>
    </row>
    <row r="12" spans="1:66">
      <c r="A12" s="30"/>
      <c r="B12" s="20" t="s">
        <v>172</v>
      </c>
      <c r="C12" s="12"/>
      <c r="D12" s="209">
        <v>687.33333333333337</v>
      </c>
      <c r="E12" s="209">
        <v>701.78150000000005</v>
      </c>
      <c r="F12" s="209">
        <v>681</v>
      </c>
      <c r="G12" s="209">
        <v>674.33333333333337</v>
      </c>
      <c r="H12" s="209">
        <v>677.33333333333337</v>
      </c>
      <c r="I12" s="209">
        <v>654.16666666666663</v>
      </c>
      <c r="J12" s="209">
        <v>687.33333333333337</v>
      </c>
      <c r="K12" s="209" t="s">
        <v>428</v>
      </c>
      <c r="L12" s="209">
        <v>711.33333333333337</v>
      </c>
      <c r="M12" s="209">
        <v>692.53260436261132</v>
      </c>
      <c r="N12" s="209">
        <v>690.4</v>
      </c>
      <c r="O12" s="209">
        <v>688.5</v>
      </c>
      <c r="P12" s="209">
        <v>674.66666666666663</v>
      </c>
      <c r="Q12" s="209" t="s">
        <v>428</v>
      </c>
      <c r="R12" s="209">
        <v>687.80985866666663</v>
      </c>
      <c r="S12" s="209">
        <v>694</v>
      </c>
      <c r="T12" s="209">
        <v>694.83333333333337</v>
      </c>
      <c r="U12" s="203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8"/>
    </row>
    <row r="13" spans="1:66">
      <c r="A13" s="30"/>
      <c r="B13" s="3" t="s">
        <v>173</v>
      </c>
      <c r="C13" s="29"/>
      <c r="D13" s="206">
        <v>687.8</v>
      </c>
      <c r="E13" s="206">
        <v>703.29950000000008</v>
      </c>
      <c r="F13" s="206">
        <v>680</v>
      </c>
      <c r="G13" s="206">
        <v>677.5</v>
      </c>
      <c r="H13" s="206">
        <v>677</v>
      </c>
      <c r="I13" s="206">
        <v>656</v>
      </c>
      <c r="J13" s="206">
        <v>686.5</v>
      </c>
      <c r="K13" s="206" t="s">
        <v>428</v>
      </c>
      <c r="L13" s="206">
        <v>712.5</v>
      </c>
      <c r="M13" s="206">
        <v>693.45815207341752</v>
      </c>
      <c r="N13" s="206">
        <v>691.15</v>
      </c>
      <c r="O13" s="206">
        <v>688</v>
      </c>
      <c r="P13" s="206">
        <v>674</v>
      </c>
      <c r="Q13" s="206" t="s">
        <v>428</v>
      </c>
      <c r="R13" s="206">
        <v>688.15749600000004</v>
      </c>
      <c r="S13" s="206">
        <v>694</v>
      </c>
      <c r="T13" s="206">
        <v>696</v>
      </c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8"/>
    </row>
    <row r="14" spans="1:66">
      <c r="A14" s="30"/>
      <c r="B14" s="3" t="s">
        <v>174</v>
      </c>
      <c r="C14" s="29"/>
      <c r="D14" s="206">
        <v>2.0791023704153351</v>
      </c>
      <c r="E14" s="206">
        <v>11.134531400108429</v>
      </c>
      <c r="F14" s="206">
        <v>6.5726706900619938</v>
      </c>
      <c r="G14" s="206">
        <v>9.4586820787394412</v>
      </c>
      <c r="H14" s="206">
        <v>7.201851613763413</v>
      </c>
      <c r="I14" s="206">
        <v>10.852035139395131</v>
      </c>
      <c r="J14" s="206">
        <v>5.8878405775518985</v>
      </c>
      <c r="K14" s="206" t="s">
        <v>428</v>
      </c>
      <c r="L14" s="206">
        <v>7.1180521680208635</v>
      </c>
      <c r="M14" s="206">
        <v>4.8751630012087714</v>
      </c>
      <c r="N14" s="206">
        <v>5.7438662937084457</v>
      </c>
      <c r="O14" s="206">
        <v>1.7606816861659009</v>
      </c>
      <c r="P14" s="206">
        <v>2.3380903889000244</v>
      </c>
      <c r="Q14" s="206" t="s">
        <v>428</v>
      </c>
      <c r="R14" s="206">
        <v>1.9727091098716423</v>
      </c>
      <c r="S14" s="206">
        <v>5.440588203494177</v>
      </c>
      <c r="T14" s="206">
        <v>12.52863387072456</v>
      </c>
      <c r="U14" s="203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8"/>
    </row>
    <row r="15" spans="1:66">
      <c r="A15" s="30"/>
      <c r="B15" s="3" t="s">
        <v>83</v>
      </c>
      <c r="C15" s="29"/>
      <c r="D15" s="13">
        <v>3.0248822071998085E-3</v>
      </c>
      <c r="E15" s="13">
        <v>1.5866094218939124E-2</v>
      </c>
      <c r="F15" s="13">
        <v>9.6514988106637199E-3</v>
      </c>
      <c r="G15" s="13">
        <v>1.4026715885426753E-2</v>
      </c>
      <c r="H15" s="13">
        <v>1.0632654941579842E-2</v>
      </c>
      <c r="I15" s="13">
        <v>1.6589098302260075E-2</v>
      </c>
      <c r="J15" s="13">
        <v>8.5662084057496098E-3</v>
      </c>
      <c r="K15" s="13" t="s">
        <v>428</v>
      </c>
      <c r="L15" s="13">
        <v>1.0006633788220519E-2</v>
      </c>
      <c r="M15" s="13">
        <v>7.0396151321940178E-3</v>
      </c>
      <c r="N15" s="13">
        <v>8.3196209352671587E-3</v>
      </c>
      <c r="O15" s="13">
        <v>2.5572718753317371E-3</v>
      </c>
      <c r="P15" s="13">
        <v>3.4655489954051747E-3</v>
      </c>
      <c r="Q15" s="13" t="s">
        <v>428</v>
      </c>
      <c r="R15" s="13">
        <v>2.8681024050684284E-3</v>
      </c>
      <c r="S15" s="13">
        <v>7.8394642701645201E-3</v>
      </c>
      <c r="T15" s="13">
        <v>1.8031135338054054E-2</v>
      </c>
      <c r="U15" s="14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175</v>
      </c>
      <c r="C16" s="29"/>
      <c r="D16" s="13">
        <v>-2.4869370766379406E-3</v>
      </c>
      <c r="E16" s="13">
        <v>1.8481397043576209E-2</v>
      </c>
      <c r="F16" s="13">
        <v>-1.1678376550713576E-2</v>
      </c>
      <c r="G16" s="13">
        <v>-2.1353575997108853E-2</v>
      </c>
      <c r="H16" s="13">
        <v>-1.6999736246230968E-2</v>
      </c>
      <c r="I16" s="13">
        <v>-5.0621054322455006E-2</v>
      </c>
      <c r="J16" s="13">
        <v>-2.4869370766379406E-3</v>
      </c>
      <c r="K16" s="13" t="s">
        <v>428</v>
      </c>
      <c r="L16" s="13">
        <v>3.234378093038548E-2</v>
      </c>
      <c r="M16" s="13">
        <v>5.0586605509814753E-3</v>
      </c>
      <c r="N16" s="13">
        <v>1.9636546687038514E-3</v>
      </c>
      <c r="O16" s="13">
        <v>-7.9377717351880595E-4</v>
      </c>
      <c r="P16" s="13">
        <v>-2.0869816024789212E-2</v>
      </c>
      <c r="Q16" s="13" t="s">
        <v>428</v>
      </c>
      <c r="R16" s="13">
        <v>-1.795365430449003E-3</v>
      </c>
      <c r="S16" s="13">
        <v>7.1882623697574477E-3</v>
      </c>
      <c r="T16" s="13">
        <v>8.3976623005568296E-3</v>
      </c>
      <c r="U16" s="148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6" t="s">
        <v>176</v>
      </c>
      <c r="C17" s="47"/>
      <c r="D17" s="45">
        <v>0.05</v>
      </c>
      <c r="E17" s="45">
        <v>1.38</v>
      </c>
      <c r="F17" s="45">
        <v>0.67</v>
      </c>
      <c r="G17" s="45">
        <v>1.33</v>
      </c>
      <c r="H17" s="45">
        <v>1.04</v>
      </c>
      <c r="I17" s="45">
        <v>3.33</v>
      </c>
      <c r="J17" s="45">
        <v>0.05</v>
      </c>
      <c r="K17" s="45" t="s">
        <v>169</v>
      </c>
      <c r="L17" s="45">
        <v>2.33</v>
      </c>
      <c r="M17" s="45">
        <v>0.47</v>
      </c>
      <c r="N17" s="45">
        <v>0.26</v>
      </c>
      <c r="O17" s="45">
        <v>7.0000000000000007E-2</v>
      </c>
      <c r="P17" s="45">
        <v>1.3</v>
      </c>
      <c r="Q17" s="45" t="s">
        <v>169</v>
      </c>
      <c r="R17" s="45">
        <v>0</v>
      </c>
      <c r="S17" s="45">
        <v>0.61</v>
      </c>
      <c r="T17" s="45">
        <v>0.7</v>
      </c>
      <c r="U17" s="148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4"/>
    </row>
    <row r="19" spans="1:65" ht="15">
      <c r="B19" s="8" t="s">
        <v>261</v>
      </c>
      <c r="BM19" s="28" t="s">
        <v>177</v>
      </c>
    </row>
    <row r="20" spans="1:65" ht="15">
      <c r="A20" s="25" t="s">
        <v>48</v>
      </c>
      <c r="B20" s="18" t="s">
        <v>101</v>
      </c>
      <c r="C20" s="15" t="s">
        <v>102</v>
      </c>
      <c r="D20" s="16" t="s">
        <v>152</v>
      </c>
      <c r="E20" s="14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153</v>
      </c>
      <c r="C21" s="9" t="s">
        <v>153</v>
      </c>
      <c r="D21" s="146" t="s">
        <v>155</v>
      </c>
      <c r="E21" s="14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196</v>
      </c>
      <c r="E22" s="14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4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5.77</v>
      </c>
      <c r="E24" s="14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5.86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3</v>
      </c>
    </row>
    <row r="26" spans="1:65">
      <c r="A26" s="30"/>
      <c r="B26" s="19">
        <v>1</v>
      </c>
      <c r="C26" s="9">
        <v>3</v>
      </c>
      <c r="D26" s="11">
        <v>5.23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5.1100000000000003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5.5833333333333304</v>
      </c>
    </row>
    <row r="28" spans="1:65">
      <c r="A28" s="30"/>
      <c r="B28" s="19">
        <v>1</v>
      </c>
      <c r="C28" s="9">
        <v>5</v>
      </c>
      <c r="D28" s="11">
        <v>5.63</v>
      </c>
      <c r="E28" s="14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9</v>
      </c>
    </row>
    <row r="29" spans="1:65">
      <c r="A29" s="30"/>
      <c r="B29" s="19">
        <v>1</v>
      </c>
      <c r="C29" s="9">
        <v>6</v>
      </c>
      <c r="D29" s="11">
        <v>5.9</v>
      </c>
      <c r="E29" s="14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30"/>
      <c r="B30" s="20" t="s">
        <v>172</v>
      </c>
      <c r="C30" s="12"/>
      <c r="D30" s="23">
        <v>5.583333333333333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3" t="s">
        <v>173</v>
      </c>
      <c r="C31" s="29"/>
      <c r="D31" s="11">
        <v>5.6999999999999993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30"/>
      <c r="B32" s="3" t="s">
        <v>174</v>
      </c>
      <c r="C32" s="29"/>
      <c r="D32" s="24">
        <v>0.33547975597145441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30"/>
      <c r="B33" s="3" t="s">
        <v>83</v>
      </c>
      <c r="C33" s="29"/>
      <c r="D33" s="13">
        <v>6.0085926442648555E-2</v>
      </c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3" t="s">
        <v>175</v>
      </c>
      <c r="C34" s="29"/>
      <c r="D34" s="13">
        <v>4.4408920985006262E-16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46" t="s">
        <v>176</v>
      </c>
      <c r="C35" s="47"/>
      <c r="D35" s="45" t="s">
        <v>169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1"/>
      <c r="C36" s="20"/>
      <c r="D36" s="20"/>
      <c r="BM36" s="54"/>
    </row>
    <row r="37" spans="1:65" ht="15">
      <c r="B37" s="8" t="s">
        <v>262</v>
      </c>
      <c r="BM37" s="28" t="s">
        <v>177</v>
      </c>
    </row>
    <row r="38" spans="1:65" ht="15">
      <c r="A38" s="25" t="s">
        <v>7</v>
      </c>
      <c r="B38" s="18" t="s">
        <v>101</v>
      </c>
      <c r="C38" s="15" t="s">
        <v>102</v>
      </c>
      <c r="D38" s="16" t="s">
        <v>152</v>
      </c>
      <c r="E38" s="14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153</v>
      </c>
      <c r="C39" s="9" t="s">
        <v>153</v>
      </c>
      <c r="D39" s="146" t="s">
        <v>155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196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/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2">
        <v>27.1</v>
      </c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30"/>
      <c r="B43" s="19">
        <v>1</v>
      </c>
      <c r="C43" s="9">
        <v>2</v>
      </c>
      <c r="D43" s="216">
        <v>26.8</v>
      </c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4</v>
      </c>
    </row>
    <row r="44" spans="1:65">
      <c r="A44" s="30"/>
      <c r="B44" s="19">
        <v>1</v>
      </c>
      <c r="C44" s="9">
        <v>3</v>
      </c>
      <c r="D44" s="216">
        <v>26.5</v>
      </c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30"/>
      <c r="B45" s="19">
        <v>1</v>
      </c>
      <c r="C45" s="9">
        <v>4</v>
      </c>
      <c r="D45" s="216">
        <v>27</v>
      </c>
      <c r="E45" s="213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27.05</v>
      </c>
    </row>
    <row r="46" spans="1:65">
      <c r="A46" s="30"/>
      <c r="B46" s="19">
        <v>1</v>
      </c>
      <c r="C46" s="9">
        <v>5</v>
      </c>
      <c r="D46" s="216">
        <v>27.3</v>
      </c>
      <c r="E46" s="213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10</v>
      </c>
    </row>
    <row r="47" spans="1:65">
      <c r="A47" s="30"/>
      <c r="B47" s="19">
        <v>1</v>
      </c>
      <c r="C47" s="9">
        <v>6</v>
      </c>
      <c r="D47" s="216">
        <v>27.6</v>
      </c>
      <c r="E47" s="213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7"/>
    </row>
    <row r="48" spans="1:65">
      <c r="A48" s="30"/>
      <c r="B48" s="20" t="s">
        <v>172</v>
      </c>
      <c r="C48" s="12"/>
      <c r="D48" s="218">
        <v>27.05</v>
      </c>
      <c r="E48" s="213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7"/>
    </row>
    <row r="49" spans="1:65">
      <c r="A49" s="30"/>
      <c r="B49" s="3" t="s">
        <v>173</v>
      </c>
      <c r="C49" s="29"/>
      <c r="D49" s="216">
        <v>27.05</v>
      </c>
      <c r="E49" s="213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7"/>
    </row>
    <row r="50" spans="1:65">
      <c r="A50" s="30"/>
      <c r="B50" s="3" t="s">
        <v>174</v>
      </c>
      <c r="C50" s="29"/>
      <c r="D50" s="216">
        <v>0.38340579025361671</v>
      </c>
      <c r="E50" s="213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7"/>
    </row>
    <row r="51" spans="1:65">
      <c r="A51" s="30"/>
      <c r="B51" s="3" t="s">
        <v>83</v>
      </c>
      <c r="C51" s="29"/>
      <c r="D51" s="13">
        <v>1.4173966367971042E-2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30"/>
      <c r="B52" s="3" t="s">
        <v>175</v>
      </c>
      <c r="C52" s="29"/>
      <c r="D52" s="13">
        <v>0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30"/>
      <c r="B53" s="46" t="s">
        <v>176</v>
      </c>
      <c r="C53" s="47"/>
      <c r="D53" s="45" t="s">
        <v>169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1"/>
      <c r="C54" s="20"/>
      <c r="D54" s="20"/>
      <c r="BM54" s="54"/>
    </row>
    <row r="55" spans="1:65" ht="15">
      <c r="B55" s="8" t="s">
        <v>263</v>
      </c>
      <c r="BM55" s="28" t="s">
        <v>177</v>
      </c>
    </row>
    <row r="56" spans="1:65" ht="15">
      <c r="A56" s="25" t="s">
        <v>10</v>
      </c>
      <c r="B56" s="18" t="s">
        <v>101</v>
      </c>
      <c r="C56" s="15" t="s">
        <v>102</v>
      </c>
      <c r="D56" s="16" t="s">
        <v>152</v>
      </c>
      <c r="E56" s="14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153</v>
      </c>
      <c r="C57" s="9" t="s">
        <v>153</v>
      </c>
      <c r="D57" s="146" t="s">
        <v>155</v>
      </c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196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0">
        <v>1012.0000000000001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5">
        <v>1</v>
      </c>
    </row>
    <row r="61" spans="1:65">
      <c r="A61" s="30"/>
      <c r="B61" s="19">
        <v>1</v>
      </c>
      <c r="C61" s="9">
        <v>2</v>
      </c>
      <c r="D61" s="206">
        <v>1016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5">
        <v>5</v>
      </c>
    </row>
    <row r="62" spans="1:65">
      <c r="A62" s="30"/>
      <c r="B62" s="19">
        <v>1</v>
      </c>
      <c r="C62" s="9">
        <v>3</v>
      </c>
      <c r="D62" s="206">
        <v>992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5">
        <v>16</v>
      </c>
    </row>
    <row r="63" spans="1:65">
      <c r="A63" s="30"/>
      <c r="B63" s="19">
        <v>1</v>
      </c>
      <c r="C63" s="9">
        <v>4</v>
      </c>
      <c r="D63" s="206">
        <v>990.99999999999989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5">
        <v>1006.33333333333</v>
      </c>
    </row>
    <row r="64" spans="1:65">
      <c r="A64" s="30"/>
      <c r="B64" s="19">
        <v>1</v>
      </c>
      <c r="C64" s="9">
        <v>5</v>
      </c>
      <c r="D64" s="206">
        <v>1005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5">
        <v>11</v>
      </c>
    </row>
    <row r="65" spans="1:65">
      <c r="A65" s="30"/>
      <c r="B65" s="19">
        <v>1</v>
      </c>
      <c r="C65" s="9">
        <v>6</v>
      </c>
      <c r="D65" s="206">
        <v>1021.9999999999999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8"/>
    </row>
    <row r="66" spans="1:65">
      <c r="A66" s="30"/>
      <c r="B66" s="20" t="s">
        <v>172</v>
      </c>
      <c r="C66" s="12"/>
      <c r="D66" s="209">
        <v>1006.3333333333334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8"/>
    </row>
    <row r="67" spans="1:65">
      <c r="A67" s="30"/>
      <c r="B67" s="3" t="s">
        <v>173</v>
      </c>
      <c r="C67" s="29"/>
      <c r="D67" s="206">
        <v>1008.5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8"/>
    </row>
    <row r="68" spans="1:65">
      <c r="A68" s="30"/>
      <c r="B68" s="3" t="s">
        <v>174</v>
      </c>
      <c r="C68" s="29"/>
      <c r="D68" s="206">
        <v>12.754084313139337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8"/>
    </row>
    <row r="69" spans="1:65">
      <c r="A69" s="30"/>
      <c r="B69" s="3" t="s">
        <v>83</v>
      </c>
      <c r="C69" s="29"/>
      <c r="D69" s="13">
        <v>1.2673816806696924E-2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30"/>
      <c r="B70" s="3" t="s">
        <v>175</v>
      </c>
      <c r="C70" s="29"/>
      <c r="D70" s="13">
        <v>3.3306690738754696E-15</v>
      </c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30"/>
      <c r="B71" s="46" t="s">
        <v>176</v>
      </c>
      <c r="C71" s="47"/>
      <c r="D71" s="45" t="s">
        <v>169</v>
      </c>
      <c r="E71" s="14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1"/>
      <c r="C72" s="20"/>
      <c r="D72" s="20"/>
      <c r="BM72" s="54"/>
    </row>
    <row r="73" spans="1:65" ht="15">
      <c r="B73" s="8" t="s">
        <v>264</v>
      </c>
      <c r="BM73" s="28" t="s">
        <v>177</v>
      </c>
    </row>
    <row r="74" spans="1:65" ht="15">
      <c r="A74" s="25" t="s">
        <v>13</v>
      </c>
      <c r="B74" s="18" t="s">
        <v>101</v>
      </c>
      <c r="C74" s="15" t="s">
        <v>102</v>
      </c>
      <c r="D74" s="16" t="s">
        <v>152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153</v>
      </c>
      <c r="C75" s="9" t="s">
        <v>153</v>
      </c>
      <c r="D75" s="146" t="s">
        <v>155</v>
      </c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196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1.95</v>
      </c>
      <c r="E78" s="14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1.87</v>
      </c>
      <c r="E79" s="14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6</v>
      </c>
    </row>
    <row r="80" spans="1:65">
      <c r="A80" s="30"/>
      <c r="B80" s="19">
        <v>1</v>
      </c>
      <c r="C80" s="9">
        <v>3</v>
      </c>
      <c r="D80" s="11">
        <v>1.84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1.89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1.90333333333333</v>
      </c>
    </row>
    <row r="82" spans="1:65">
      <c r="A82" s="30"/>
      <c r="B82" s="19">
        <v>1</v>
      </c>
      <c r="C82" s="9">
        <v>5</v>
      </c>
      <c r="D82" s="11">
        <v>1.92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12</v>
      </c>
    </row>
    <row r="83" spans="1:65">
      <c r="A83" s="30"/>
      <c r="B83" s="19">
        <v>1</v>
      </c>
      <c r="C83" s="9">
        <v>6</v>
      </c>
      <c r="D83" s="11">
        <v>1.95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30"/>
      <c r="B84" s="20" t="s">
        <v>172</v>
      </c>
      <c r="C84" s="12"/>
      <c r="D84" s="23">
        <v>1.9033333333333331</v>
      </c>
      <c r="E84" s="14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30"/>
      <c r="B85" s="3" t="s">
        <v>173</v>
      </c>
      <c r="C85" s="29"/>
      <c r="D85" s="11">
        <v>1.9049999999999998</v>
      </c>
      <c r="E85" s="14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30"/>
      <c r="B86" s="3" t="s">
        <v>174</v>
      </c>
      <c r="C86" s="29"/>
      <c r="D86" s="24">
        <v>4.4572039067858019E-2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30"/>
      <c r="B87" s="3" t="s">
        <v>83</v>
      </c>
      <c r="C87" s="29"/>
      <c r="D87" s="13">
        <v>2.3417883923568139E-2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30"/>
      <c r="B88" s="3" t="s">
        <v>175</v>
      </c>
      <c r="C88" s="29"/>
      <c r="D88" s="13">
        <v>1.5543122344752192E-15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30"/>
      <c r="B89" s="46" t="s">
        <v>176</v>
      </c>
      <c r="C89" s="47"/>
      <c r="D89" s="45" t="s">
        <v>169</v>
      </c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1"/>
      <c r="C90" s="20"/>
      <c r="D90" s="20"/>
      <c r="BM90" s="54"/>
    </row>
    <row r="91" spans="1:65" ht="15">
      <c r="B91" s="8" t="s">
        <v>265</v>
      </c>
      <c r="BM91" s="28" t="s">
        <v>177</v>
      </c>
    </row>
    <row r="92" spans="1:65" ht="15">
      <c r="A92" s="25" t="s">
        <v>16</v>
      </c>
      <c r="B92" s="18" t="s">
        <v>101</v>
      </c>
      <c r="C92" s="15" t="s">
        <v>102</v>
      </c>
      <c r="D92" s="16" t="s">
        <v>152</v>
      </c>
      <c r="E92" s="14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153</v>
      </c>
      <c r="C93" s="9" t="s">
        <v>153</v>
      </c>
      <c r="D93" s="146" t="s">
        <v>155</v>
      </c>
      <c r="E93" s="14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196</v>
      </c>
      <c r="E94" s="14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0.2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0.17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7</v>
      </c>
    </row>
    <row r="98" spans="1:65">
      <c r="A98" s="30"/>
      <c r="B98" s="19">
        <v>1</v>
      </c>
      <c r="C98" s="9">
        <v>3</v>
      </c>
      <c r="D98" s="11">
        <v>0.19</v>
      </c>
      <c r="E98" s="14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0.19</v>
      </c>
      <c r="E99" s="14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0.19166666666666701</v>
      </c>
    </row>
    <row r="100" spans="1:65">
      <c r="A100" s="30"/>
      <c r="B100" s="19">
        <v>1</v>
      </c>
      <c r="C100" s="9">
        <v>5</v>
      </c>
      <c r="D100" s="11">
        <v>0.17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13</v>
      </c>
    </row>
    <row r="101" spans="1:65">
      <c r="A101" s="30"/>
      <c r="B101" s="19">
        <v>1</v>
      </c>
      <c r="C101" s="9">
        <v>6</v>
      </c>
      <c r="D101" s="11">
        <v>0.23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30"/>
      <c r="B102" s="20" t="s">
        <v>172</v>
      </c>
      <c r="C102" s="12"/>
      <c r="D102" s="23">
        <v>0.19166666666666668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30"/>
      <c r="B103" s="3" t="s">
        <v>173</v>
      </c>
      <c r="C103" s="29"/>
      <c r="D103" s="11">
        <v>0.19</v>
      </c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30"/>
      <c r="B104" s="3" t="s">
        <v>174</v>
      </c>
      <c r="C104" s="29"/>
      <c r="D104" s="24">
        <v>2.2286019533928933E-2</v>
      </c>
      <c r="E104" s="14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30"/>
      <c r="B105" s="3" t="s">
        <v>83</v>
      </c>
      <c r="C105" s="29"/>
      <c r="D105" s="13">
        <v>0.11627488452484661</v>
      </c>
      <c r="E105" s="14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30"/>
      <c r="B106" s="3" t="s">
        <v>175</v>
      </c>
      <c r="C106" s="29"/>
      <c r="D106" s="13">
        <v>-1.7763568394002505E-15</v>
      </c>
      <c r="E106" s="14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30"/>
      <c r="B107" s="46" t="s">
        <v>176</v>
      </c>
      <c r="C107" s="47"/>
      <c r="D107" s="45" t="s">
        <v>169</v>
      </c>
      <c r="E107" s="14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1"/>
      <c r="C108" s="20"/>
      <c r="D108" s="20"/>
      <c r="BM108" s="54"/>
    </row>
    <row r="109" spans="1:65" ht="15">
      <c r="B109" s="8" t="s">
        <v>266</v>
      </c>
      <c r="BM109" s="28" t="s">
        <v>177</v>
      </c>
    </row>
    <row r="110" spans="1:65" ht="15">
      <c r="A110" s="25" t="s">
        <v>49</v>
      </c>
      <c r="B110" s="18" t="s">
        <v>101</v>
      </c>
      <c r="C110" s="15" t="s">
        <v>102</v>
      </c>
      <c r="D110" s="16" t="s">
        <v>152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153</v>
      </c>
      <c r="C111" s="9" t="s">
        <v>153</v>
      </c>
      <c r="D111" s="146" t="s">
        <v>155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196</v>
      </c>
      <c r="E112" s="14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3</v>
      </c>
    </row>
    <row r="113" spans="1:65">
      <c r="A113" s="30"/>
      <c r="B113" s="19"/>
      <c r="C113" s="9"/>
      <c r="D113" s="26"/>
      <c r="E113" s="14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19">
        <v>0.33</v>
      </c>
      <c r="E114" s="210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  <c r="BI114" s="211"/>
      <c r="BJ114" s="211"/>
      <c r="BK114" s="211"/>
      <c r="BL114" s="211"/>
      <c r="BM114" s="220">
        <v>1</v>
      </c>
    </row>
    <row r="115" spans="1:65">
      <c r="A115" s="30"/>
      <c r="B115" s="19">
        <v>1</v>
      </c>
      <c r="C115" s="9">
        <v>2</v>
      </c>
      <c r="D115" s="24">
        <v>0.33</v>
      </c>
      <c r="E115" s="210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  <c r="BI115" s="211"/>
      <c r="BJ115" s="211"/>
      <c r="BK115" s="211"/>
      <c r="BL115" s="211"/>
      <c r="BM115" s="220">
        <v>8</v>
      </c>
    </row>
    <row r="116" spans="1:65">
      <c r="A116" s="30"/>
      <c r="B116" s="19">
        <v>1</v>
      </c>
      <c r="C116" s="9">
        <v>3</v>
      </c>
      <c r="D116" s="24">
        <v>0.28999999999999998</v>
      </c>
      <c r="E116" s="210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  <c r="BI116" s="211"/>
      <c r="BJ116" s="211"/>
      <c r="BK116" s="211"/>
      <c r="BL116" s="211"/>
      <c r="BM116" s="220">
        <v>16</v>
      </c>
    </row>
    <row r="117" spans="1:65">
      <c r="A117" s="30"/>
      <c r="B117" s="19">
        <v>1</v>
      </c>
      <c r="C117" s="9">
        <v>4</v>
      </c>
      <c r="D117" s="24">
        <v>0.3</v>
      </c>
      <c r="E117" s="210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  <c r="BI117" s="211"/>
      <c r="BJ117" s="211"/>
      <c r="BK117" s="211"/>
      <c r="BL117" s="211"/>
      <c r="BM117" s="220">
        <v>0.31666666666666698</v>
      </c>
    </row>
    <row r="118" spans="1:65">
      <c r="A118" s="30"/>
      <c r="B118" s="19">
        <v>1</v>
      </c>
      <c r="C118" s="9">
        <v>5</v>
      </c>
      <c r="D118" s="24">
        <v>0.32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20">
        <v>14</v>
      </c>
    </row>
    <row r="119" spans="1:65">
      <c r="A119" s="30"/>
      <c r="B119" s="19">
        <v>1</v>
      </c>
      <c r="C119" s="9">
        <v>6</v>
      </c>
      <c r="D119" s="24">
        <v>0.33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55"/>
    </row>
    <row r="120" spans="1:65">
      <c r="A120" s="30"/>
      <c r="B120" s="20" t="s">
        <v>172</v>
      </c>
      <c r="C120" s="12"/>
      <c r="D120" s="221">
        <v>0.31666666666666671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55"/>
    </row>
    <row r="121" spans="1:65">
      <c r="A121" s="30"/>
      <c r="B121" s="3" t="s">
        <v>173</v>
      </c>
      <c r="C121" s="29"/>
      <c r="D121" s="24">
        <v>0.32500000000000001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55"/>
    </row>
    <row r="122" spans="1:65">
      <c r="A122" s="30"/>
      <c r="B122" s="3" t="s">
        <v>174</v>
      </c>
      <c r="C122" s="29"/>
      <c r="D122" s="24">
        <v>1.7511900715418277E-2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55"/>
    </row>
    <row r="123" spans="1:65">
      <c r="A123" s="30"/>
      <c r="B123" s="3" t="s">
        <v>83</v>
      </c>
      <c r="C123" s="29"/>
      <c r="D123" s="13">
        <v>5.530073910132087E-2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30"/>
      <c r="B124" s="3" t="s">
        <v>175</v>
      </c>
      <c r="C124" s="29"/>
      <c r="D124" s="13">
        <v>-8.8817841970012523E-16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30"/>
      <c r="B125" s="46" t="s">
        <v>176</v>
      </c>
      <c r="C125" s="47"/>
      <c r="D125" s="45" t="s">
        <v>169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1"/>
      <c r="C126" s="20"/>
      <c r="D126" s="20"/>
      <c r="BM126" s="54"/>
    </row>
    <row r="127" spans="1:65" ht="15">
      <c r="B127" s="8" t="s">
        <v>267</v>
      </c>
      <c r="BM127" s="28" t="s">
        <v>177</v>
      </c>
    </row>
    <row r="128" spans="1:65" ht="15">
      <c r="A128" s="25" t="s">
        <v>19</v>
      </c>
      <c r="B128" s="18" t="s">
        <v>101</v>
      </c>
      <c r="C128" s="15" t="s">
        <v>102</v>
      </c>
      <c r="D128" s="16" t="s">
        <v>152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153</v>
      </c>
      <c r="C129" s="9" t="s">
        <v>153</v>
      </c>
      <c r="D129" s="146" t="s">
        <v>155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196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8.26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8.34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9</v>
      </c>
    </row>
    <row r="134" spans="1:65">
      <c r="A134" s="30"/>
      <c r="B134" s="19">
        <v>1</v>
      </c>
      <c r="C134" s="9">
        <v>3</v>
      </c>
      <c r="D134" s="11">
        <v>8.18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8.09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8.2333333333333307</v>
      </c>
    </row>
    <row r="136" spans="1:65">
      <c r="A136" s="30"/>
      <c r="B136" s="19">
        <v>1</v>
      </c>
      <c r="C136" s="9">
        <v>5</v>
      </c>
      <c r="D136" s="11">
        <v>8.27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15</v>
      </c>
    </row>
    <row r="137" spans="1:65">
      <c r="A137" s="30"/>
      <c r="B137" s="19">
        <v>1</v>
      </c>
      <c r="C137" s="9">
        <v>6</v>
      </c>
      <c r="D137" s="11">
        <v>8.26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30"/>
      <c r="B138" s="20" t="s">
        <v>172</v>
      </c>
      <c r="C138" s="12"/>
      <c r="D138" s="23">
        <v>8.2333333333333325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30"/>
      <c r="B139" s="3" t="s">
        <v>173</v>
      </c>
      <c r="C139" s="29"/>
      <c r="D139" s="11">
        <v>8.26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30"/>
      <c r="B140" s="3" t="s">
        <v>174</v>
      </c>
      <c r="C140" s="29"/>
      <c r="D140" s="24">
        <v>8.6641021846851879E-2</v>
      </c>
      <c r="E140" s="14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30"/>
      <c r="B141" s="3" t="s">
        <v>83</v>
      </c>
      <c r="C141" s="29"/>
      <c r="D141" s="13">
        <v>1.0523201034030594E-2</v>
      </c>
      <c r="E141" s="14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30"/>
      <c r="B142" s="3" t="s">
        <v>175</v>
      </c>
      <c r="C142" s="29"/>
      <c r="D142" s="13">
        <v>2.2204460492503131E-16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30"/>
      <c r="B143" s="46" t="s">
        <v>176</v>
      </c>
      <c r="C143" s="47"/>
      <c r="D143" s="45" t="s">
        <v>169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1"/>
      <c r="C144" s="20"/>
      <c r="D144" s="20"/>
      <c r="BM144" s="54"/>
    </row>
    <row r="145" spans="1:65" ht="15">
      <c r="B145" s="8" t="s">
        <v>268</v>
      </c>
      <c r="BM145" s="28" t="s">
        <v>177</v>
      </c>
    </row>
    <row r="146" spans="1:65" ht="15">
      <c r="A146" s="25" t="s">
        <v>22</v>
      </c>
      <c r="B146" s="18" t="s">
        <v>101</v>
      </c>
      <c r="C146" s="15" t="s">
        <v>102</v>
      </c>
      <c r="D146" s="16" t="s">
        <v>152</v>
      </c>
      <c r="E146" s="14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153</v>
      </c>
      <c r="C147" s="9" t="s">
        <v>153</v>
      </c>
      <c r="D147" s="146" t="s">
        <v>155</v>
      </c>
      <c r="E147" s="14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196</v>
      </c>
      <c r="E148" s="14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14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00">
        <v>68.17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1</v>
      </c>
    </row>
    <row r="151" spans="1:65">
      <c r="A151" s="30"/>
      <c r="B151" s="19">
        <v>1</v>
      </c>
      <c r="C151" s="9">
        <v>2</v>
      </c>
      <c r="D151" s="206">
        <v>68.349999999999994</v>
      </c>
      <c r="E151" s="203"/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5">
        <v>10</v>
      </c>
    </row>
    <row r="152" spans="1:65">
      <c r="A152" s="30"/>
      <c r="B152" s="19">
        <v>1</v>
      </c>
      <c r="C152" s="9">
        <v>3</v>
      </c>
      <c r="D152" s="206">
        <v>65.48</v>
      </c>
      <c r="E152" s="203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5">
        <v>16</v>
      </c>
    </row>
    <row r="153" spans="1:65">
      <c r="A153" s="30"/>
      <c r="B153" s="19">
        <v>1</v>
      </c>
      <c r="C153" s="9">
        <v>4</v>
      </c>
      <c r="D153" s="206">
        <v>64.61</v>
      </c>
      <c r="E153" s="203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5">
        <v>66.724999999999994</v>
      </c>
    </row>
    <row r="154" spans="1:65">
      <c r="A154" s="30"/>
      <c r="B154" s="19">
        <v>1</v>
      </c>
      <c r="C154" s="9">
        <v>5</v>
      </c>
      <c r="D154" s="206">
        <v>66.87</v>
      </c>
      <c r="E154" s="203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5">
        <v>16</v>
      </c>
    </row>
    <row r="155" spans="1:65">
      <c r="A155" s="30"/>
      <c r="B155" s="19">
        <v>1</v>
      </c>
      <c r="C155" s="9">
        <v>6</v>
      </c>
      <c r="D155" s="206">
        <v>66.87</v>
      </c>
      <c r="E155" s="203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8"/>
    </row>
    <row r="156" spans="1:65">
      <c r="A156" s="30"/>
      <c r="B156" s="20" t="s">
        <v>172</v>
      </c>
      <c r="C156" s="12"/>
      <c r="D156" s="209">
        <v>66.725000000000009</v>
      </c>
      <c r="E156" s="203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8"/>
    </row>
    <row r="157" spans="1:65">
      <c r="A157" s="30"/>
      <c r="B157" s="3" t="s">
        <v>173</v>
      </c>
      <c r="C157" s="29"/>
      <c r="D157" s="206">
        <v>66.87</v>
      </c>
      <c r="E157" s="203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8"/>
    </row>
    <row r="158" spans="1:65">
      <c r="A158" s="30"/>
      <c r="B158" s="3" t="s">
        <v>174</v>
      </c>
      <c r="C158" s="29"/>
      <c r="D158" s="206">
        <v>1.4692821376440932</v>
      </c>
      <c r="E158" s="203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8"/>
    </row>
    <row r="159" spans="1:65">
      <c r="A159" s="30"/>
      <c r="B159" s="3" t="s">
        <v>83</v>
      </c>
      <c r="C159" s="29"/>
      <c r="D159" s="13">
        <v>2.201996459564021E-2</v>
      </c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30"/>
      <c r="B160" s="3" t="s">
        <v>175</v>
      </c>
      <c r="C160" s="29"/>
      <c r="D160" s="13">
        <v>2.2204460492503131E-16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30"/>
      <c r="B161" s="46" t="s">
        <v>176</v>
      </c>
      <c r="C161" s="47"/>
      <c r="D161" s="45" t="s">
        <v>169</v>
      </c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1"/>
      <c r="C162" s="20"/>
      <c r="D162" s="20"/>
      <c r="BM162" s="54"/>
    </row>
    <row r="163" spans="1:65" ht="15">
      <c r="B163" s="8" t="s">
        <v>269</v>
      </c>
      <c r="BM163" s="28" t="s">
        <v>177</v>
      </c>
    </row>
    <row r="164" spans="1:65" ht="15">
      <c r="A164" s="25" t="s">
        <v>25</v>
      </c>
      <c r="B164" s="18" t="s">
        <v>101</v>
      </c>
      <c r="C164" s="15" t="s">
        <v>102</v>
      </c>
      <c r="D164" s="16" t="s">
        <v>152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153</v>
      </c>
      <c r="C165" s="9" t="s">
        <v>153</v>
      </c>
      <c r="D165" s="146" t="s">
        <v>155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196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2</v>
      </c>
    </row>
    <row r="167" spans="1:65">
      <c r="A167" s="30"/>
      <c r="B167" s="19"/>
      <c r="C167" s="9"/>
      <c r="D167" s="26"/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8">
        <v>1</v>
      </c>
      <c r="C168" s="14">
        <v>1</v>
      </c>
      <c r="D168" s="22">
        <v>2.6</v>
      </c>
      <c r="E168" s="14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>
        <v>1</v>
      </c>
      <c r="C169" s="9">
        <v>2</v>
      </c>
      <c r="D169" s="11">
        <v>2.7</v>
      </c>
      <c r="E169" s="14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11</v>
      </c>
    </row>
    <row r="170" spans="1:65">
      <c r="A170" s="30"/>
      <c r="B170" s="19">
        <v>1</v>
      </c>
      <c r="C170" s="9">
        <v>3</v>
      </c>
      <c r="D170" s="11">
        <v>2.6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16</v>
      </c>
    </row>
    <row r="171" spans="1:65">
      <c r="A171" s="30"/>
      <c r="B171" s="19">
        <v>1</v>
      </c>
      <c r="C171" s="9">
        <v>4</v>
      </c>
      <c r="D171" s="11">
        <v>2.7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2.7</v>
      </c>
    </row>
    <row r="172" spans="1:65">
      <c r="A172" s="30"/>
      <c r="B172" s="19">
        <v>1</v>
      </c>
      <c r="C172" s="9">
        <v>5</v>
      </c>
      <c r="D172" s="11">
        <v>2.9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17</v>
      </c>
    </row>
    <row r="173" spans="1:65">
      <c r="A173" s="30"/>
      <c r="B173" s="19">
        <v>1</v>
      </c>
      <c r="C173" s="9">
        <v>6</v>
      </c>
      <c r="D173" s="11">
        <v>2.7</v>
      </c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4"/>
    </row>
    <row r="174" spans="1:65">
      <c r="A174" s="30"/>
      <c r="B174" s="20" t="s">
        <v>172</v>
      </c>
      <c r="C174" s="12"/>
      <c r="D174" s="23">
        <v>2.7000000000000006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30"/>
      <c r="B175" s="3" t="s">
        <v>173</v>
      </c>
      <c r="C175" s="29"/>
      <c r="D175" s="11">
        <v>2.7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30"/>
      <c r="B176" s="3" t="s">
        <v>174</v>
      </c>
      <c r="C176" s="29"/>
      <c r="D176" s="24">
        <v>0.10954451150103316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30"/>
      <c r="B177" s="3" t="s">
        <v>83</v>
      </c>
      <c r="C177" s="29"/>
      <c r="D177" s="13">
        <v>4.0572041296678935E-2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30"/>
      <c r="B178" s="3" t="s">
        <v>175</v>
      </c>
      <c r="C178" s="29"/>
      <c r="D178" s="13">
        <v>2.2204460492503131E-16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30"/>
      <c r="B179" s="46" t="s">
        <v>176</v>
      </c>
      <c r="C179" s="47"/>
      <c r="D179" s="45" t="s">
        <v>169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1"/>
      <c r="C180" s="20"/>
      <c r="D180" s="20"/>
      <c r="BM180" s="54"/>
    </row>
    <row r="181" spans="1:65" ht="15">
      <c r="B181" s="8" t="s">
        <v>270</v>
      </c>
      <c r="BM181" s="28" t="s">
        <v>177</v>
      </c>
    </row>
    <row r="182" spans="1:65" ht="15">
      <c r="A182" s="25" t="s">
        <v>50</v>
      </c>
      <c r="B182" s="18" t="s">
        <v>101</v>
      </c>
      <c r="C182" s="15" t="s">
        <v>102</v>
      </c>
      <c r="D182" s="16" t="s">
        <v>152</v>
      </c>
      <c r="E182" s="14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153</v>
      </c>
      <c r="C183" s="9" t="s">
        <v>153</v>
      </c>
      <c r="D183" s="146" t="s">
        <v>155</v>
      </c>
      <c r="E183" s="14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196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/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8">
        <v>1</v>
      </c>
      <c r="C186" s="14">
        <v>1</v>
      </c>
      <c r="D186" s="212">
        <v>26</v>
      </c>
      <c r="E186" s="213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  <c r="BI186" s="214"/>
      <c r="BJ186" s="214"/>
      <c r="BK186" s="214"/>
      <c r="BL186" s="214"/>
      <c r="BM186" s="215">
        <v>1</v>
      </c>
    </row>
    <row r="187" spans="1:65">
      <c r="A187" s="30"/>
      <c r="B187" s="19">
        <v>1</v>
      </c>
      <c r="C187" s="9">
        <v>2</v>
      </c>
      <c r="D187" s="216">
        <v>25</v>
      </c>
      <c r="E187" s="213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5">
        <v>12</v>
      </c>
    </row>
    <row r="188" spans="1:65">
      <c r="A188" s="30"/>
      <c r="B188" s="19">
        <v>1</v>
      </c>
      <c r="C188" s="9">
        <v>3</v>
      </c>
      <c r="D188" s="216">
        <v>25</v>
      </c>
      <c r="E188" s="213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5">
        <v>16</v>
      </c>
    </row>
    <row r="189" spans="1:65">
      <c r="A189" s="30"/>
      <c r="B189" s="19">
        <v>1</v>
      </c>
      <c r="C189" s="9">
        <v>4</v>
      </c>
      <c r="D189" s="216">
        <v>25</v>
      </c>
      <c r="E189" s="213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25.3333333333333</v>
      </c>
    </row>
    <row r="190" spans="1:65">
      <c r="A190" s="30"/>
      <c r="B190" s="19">
        <v>1</v>
      </c>
      <c r="C190" s="9">
        <v>5</v>
      </c>
      <c r="D190" s="216">
        <v>25</v>
      </c>
      <c r="E190" s="213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18</v>
      </c>
    </row>
    <row r="191" spans="1:65">
      <c r="A191" s="30"/>
      <c r="B191" s="19">
        <v>1</v>
      </c>
      <c r="C191" s="9">
        <v>6</v>
      </c>
      <c r="D191" s="216">
        <v>26</v>
      </c>
      <c r="E191" s="213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7"/>
    </row>
    <row r="192" spans="1:65">
      <c r="A192" s="30"/>
      <c r="B192" s="20" t="s">
        <v>172</v>
      </c>
      <c r="C192" s="12"/>
      <c r="D192" s="218">
        <v>25.333333333333332</v>
      </c>
      <c r="E192" s="213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7"/>
    </row>
    <row r="193" spans="1:65">
      <c r="A193" s="30"/>
      <c r="B193" s="3" t="s">
        <v>173</v>
      </c>
      <c r="C193" s="29"/>
      <c r="D193" s="216">
        <v>25</v>
      </c>
      <c r="E193" s="213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7"/>
    </row>
    <row r="194" spans="1:65">
      <c r="A194" s="30"/>
      <c r="B194" s="3" t="s">
        <v>174</v>
      </c>
      <c r="C194" s="29"/>
      <c r="D194" s="216">
        <v>0.5163977794943222</v>
      </c>
      <c r="E194" s="213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7"/>
    </row>
    <row r="195" spans="1:65">
      <c r="A195" s="30"/>
      <c r="B195" s="3" t="s">
        <v>83</v>
      </c>
      <c r="C195" s="29"/>
      <c r="D195" s="13">
        <v>2.0384122874775878E-2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30"/>
      <c r="B196" s="3" t="s">
        <v>175</v>
      </c>
      <c r="C196" s="29"/>
      <c r="D196" s="13">
        <v>1.3322676295501878E-15</v>
      </c>
      <c r="E196" s="14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30"/>
      <c r="B197" s="46" t="s">
        <v>176</v>
      </c>
      <c r="C197" s="47"/>
      <c r="D197" s="45" t="s">
        <v>169</v>
      </c>
      <c r="E197" s="14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1"/>
      <c r="C198" s="20"/>
      <c r="D198" s="20"/>
      <c r="BM198" s="54"/>
    </row>
    <row r="199" spans="1:65" ht="15">
      <c r="B199" s="8" t="s">
        <v>271</v>
      </c>
      <c r="BM199" s="28" t="s">
        <v>177</v>
      </c>
    </row>
    <row r="200" spans="1:65" ht="15">
      <c r="A200" s="25" t="s">
        <v>28</v>
      </c>
      <c r="B200" s="18" t="s">
        <v>101</v>
      </c>
      <c r="C200" s="15" t="s">
        <v>102</v>
      </c>
      <c r="D200" s="16" t="s">
        <v>152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153</v>
      </c>
      <c r="C201" s="9" t="s">
        <v>153</v>
      </c>
      <c r="D201" s="146" t="s">
        <v>155</v>
      </c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196</v>
      </c>
      <c r="E202" s="14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/>
      <c r="E203" s="14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8">
        <v>1</v>
      </c>
      <c r="C204" s="14">
        <v>1</v>
      </c>
      <c r="D204" s="22">
        <v>5.95</v>
      </c>
      <c r="E204" s="14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6.06</v>
      </c>
      <c r="E205" s="14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13</v>
      </c>
    </row>
    <row r="206" spans="1:65">
      <c r="A206" s="30"/>
      <c r="B206" s="19">
        <v>1</v>
      </c>
      <c r="C206" s="9">
        <v>3</v>
      </c>
      <c r="D206" s="11">
        <v>5.75</v>
      </c>
      <c r="E206" s="14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5.8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5.8983333333333299</v>
      </c>
    </row>
    <row r="208" spans="1:65">
      <c r="A208" s="30"/>
      <c r="B208" s="19">
        <v>1</v>
      </c>
      <c r="C208" s="9">
        <v>5</v>
      </c>
      <c r="D208" s="11">
        <v>5.9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19</v>
      </c>
    </row>
    <row r="209" spans="1:65">
      <c r="A209" s="30"/>
      <c r="B209" s="19">
        <v>1</v>
      </c>
      <c r="C209" s="9">
        <v>6</v>
      </c>
      <c r="D209" s="11">
        <v>5.93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30"/>
      <c r="B210" s="20" t="s">
        <v>172</v>
      </c>
      <c r="C210" s="12"/>
      <c r="D210" s="23">
        <v>5.8983333333333334</v>
      </c>
      <c r="E210" s="14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30"/>
      <c r="B211" s="3" t="s">
        <v>173</v>
      </c>
      <c r="C211" s="29"/>
      <c r="D211" s="11">
        <v>5.915</v>
      </c>
      <c r="E211" s="14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30"/>
      <c r="B212" s="3" t="s">
        <v>174</v>
      </c>
      <c r="C212" s="29"/>
      <c r="D212" s="24">
        <v>0.11089033621856619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30"/>
      <c r="B213" s="3" t="s">
        <v>83</v>
      </c>
      <c r="C213" s="29"/>
      <c r="D213" s="13">
        <v>1.8800283054857224E-2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30"/>
      <c r="B214" s="3" t="s">
        <v>175</v>
      </c>
      <c r="C214" s="29"/>
      <c r="D214" s="13">
        <v>6.6613381477509392E-16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30"/>
      <c r="B215" s="46" t="s">
        <v>176</v>
      </c>
      <c r="C215" s="47"/>
      <c r="D215" s="45" t="s">
        <v>169</v>
      </c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1"/>
      <c r="C216" s="20"/>
      <c r="D216" s="20"/>
      <c r="BM216" s="54"/>
    </row>
    <row r="217" spans="1:65" ht="15">
      <c r="B217" s="8" t="s">
        <v>272</v>
      </c>
      <c r="BM217" s="28" t="s">
        <v>177</v>
      </c>
    </row>
    <row r="218" spans="1:65" ht="15">
      <c r="A218" s="25" t="s">
        <v>0</v>
      </c>
      <c r="B218" s="18" t="s">
        <v>101</v>
      </c>
      <c r="C218" s="15" t="s">
        <v>102</v>
      </c>
      <c r="D218" s="16" t="s">
        <v>152</v>
      </c>
      <c r="E218" s="17" t="s">
        <v>152</v>
      </c>
      <c r="F218" s="148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153</v>
      </c>
      <c r="C219" s="9" t="s">
        <v>153</v>
      </c>
      <c r="D219" s="146" t="s">
        <v>155</v>
      </c>
      <c r="E219" s="147" t="s">
        <v>162</v>
      </c>
      <c r="F219" s="14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196</v>
      </c>
      <c r="E220" s="11" t="s">
        <v>104</v>
      </c>
      <c r="F220" s="14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0</v>
      </c>
    </row>
    <row r="221" spans="1:65">
      <c r="A221" s="30"/>
      <c r="B221" s="19"/>
      <c r="C221" s="9"/>
      <c r="D221" s="26"/>
      <c r="E221" s="26"/>
      <c r="F221" s="14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0</v>
      </c>
    </row>
    <row r="222" spans="1:65">
      <c r="A222" s="30"/>
      <c r="B222" s="18">
        <v>1</v>
      </c>
      <c r="C222" s="14">
        <v>1</v>
      </c>
      <c r="D222" s="200">
        <v>816.2</v>
      </c>
      <c r="E222" s="200">
        <v>780.26199999999994</v>
      </c>
      <c r="F222" s="203"/>
      <c r="G222" s="204"/>
      <c r="H222" s="204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4"/>
      <c r="AD222" s="204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5">
        <v>1</v>
      </c>
    </row>
    <row r="223" spans="1:65">
      <c r="A223" s="30"/>
      <c r="B223" s="19">
        <v>1</v>
      </c>
      <c r="C223" s="9">
        <v>2</v>
      </c>
      <c r="D223" s="206">
        <v>823.7</v>
      </c>
      <c r="E223" s="206">
        <v>777.73879999999997</v>
      </c>
      <c r="F223" s="203"/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5">
        <v>14</v>
      </c>
    </row>
    <row r="224" spans="1:65">
      <c r="A224" s="30"/>
      <c r="B224" s="19">
        <v>1</v>
      </c>
      <c r="C224" s="9">
        <v>3</v>
      </c>
      <c r="D224" s="206">
        <v>836.9</v>
      </c>
      <c r="E224" s="206">
        <v>777.30439999999999</v>
      </c>
      <c r="F224" s="203"/>
      <c r="G224" s="204"/>
      <c r="H224" s="204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5">
        <v>16</v>
      </c>
    </row>
    <row r="225" spans="1:65">
      <c r="A225" s="30"/>
      <c r="B225" s="19">
        <v>1</v>
      </c>
      <c r="C225" s="9">
        <v>4</v>
      </c>
      <c r="D225" s="206">
        <v>819.6</v>
      </c>
      <c r="E225" s="206">
        <v>781.55679999999995</v>
      </c>
      <c r="F225" s="203"/>
      <c r="G225" s="204"/>
      <c r="H225" s="204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5">
        <v>802.11416666666696</v>
      </c>
    </row>
    <row r="226" spans="1:65">
      <c r="A226" s="30"/>
      <c r="B226" s="19">
        <v>1</v>
      </c>
      <c r="C226" s="9">
        <v>5</v>
      </c>
      <c r="D226" s="206">
        <v>822.2</v>
      </c>
      <c r="E226" s="206">
        <v>780.58479999999997</v>
      </c>
      <c r="F226" s="203"/>
      <c r="G226" s="204"/>
      <c r="H226" s="204"/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5">
        <v>20</v>
      </c>
    </row>
    <row r="227" spans="1:65">
      <c r="A227" s="30"/>
      <c r="B227" s="19">
        <v>1</v>
      </c>
      <c r="C227" s="9">
        <v>6</v>
      </c>
      <c r="D227" s="206">
        <v>829.5</v>
      </c>
      <c r="E227" s="206">
        <v>779.82320000000004</v>
      </c>
      <c r="F227" s="203"/>
      <c r="G227" s="204"/>
      <c r="H227" s="204"/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8"/>
    </row>
    <row r="228" spans="1:65">
      <c r="A228" s="30"/>
      <c r="B228" s="20" t="s">
        <v>172</v>
      </c>
      <c r="C228" s="12"/>
      <c r="D228" s="209">
        <v>824.68333333333339</v>
      </c>
      <c r="E228" s="209">
        <v>779.54499999999996</v>
      </c>
      <c r="F228" s="203"/>
      <c r="G228" s="204"/>
      <c r="H228" s="204"/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8"/>
    </row>
    <row r="229" spans="1:65">
      <c r="A229" s="30"/>
      <c r="B229" s="3" t="s">
        <v>173</v>
      </c>
      <c r="C229" s="29"/>
      <c r="D229" s="206">
        <v>822.95</v>
      </c>
      <c r="E229" s="206">
        <v>780.04259999999999</v>
      </c>
      <c r="F229" s="203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8"/>
    </row>
    <row r="230" spans="1:65">
      <c r="A230" s="30"/>
      <c r="B230" s="3" t="s">
        <v>174</v>
      </c>
      <c r="C230" s="29"/>
      <c r="D230" s="206">
        <v>7.4483331468635523</v>
      </c>
      <c r="E230" s="206">
        <v>1.6734786715103283</v>
      </c>
      <c r="F230" s="203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8"/>
    </row>
    <row r="231" spans="1:65">
      <c r="A231" s="30"/>
      <c r="B231" s="3" t="s">
        <v>83</v>
      </c>
      <c r="C231" s="29"/>
      <c r="D231" s="13">
        <v>9.031749334326572E-3</v>
      </c>
      <c r="E231" s="13">
        <v>2.1467377399769462E-3</v>
      </c>
      <c r="F231" s="148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30"/>
      <c r="B232" s="3" t="s">
        <v>175</v>
      </c>
      <c r="C232" s="29"/>
      <c r="D232" s="13">
        <v>2.8137100184200348E-2</v>
      </c>
      <c r="E232" s="13">
        <v>-2.8137100184201125E-2</v>
      </c>
      <c r="F232" s="14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30"/>
      <c r="B233" s="46" t="s">
        <v>176</v>
      </c>
      <c r="C233" s="47"/>
      <c r="D233" s="45">
        <v>0.67</v>
      </c>
      <c r="E233" s="45">
        <v>0.67</v>
      </c>
      <c r="F233" s="14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1"/>
      <c r="C234" s="20"/>
      <c r="D234" s="20"/>
      <c r="E234" s="20"/>
      <c r="BM234" s="54"/>
    </row>
    <row r="235" spans="1:65" ht="15">
      <c r="B235" s="8" t="s">
        <v>273</v>
      </c>
      <c r="BM235" s="28" t="s">
        <v>177</v>
      </c>
    </row>
    <row r="236" spans="1:65" ht="15">
      <c r="A236" s="25" t="s">
        <v>33</v>
      </c>
      <c r="B236" s="18" t="s">
        <v>101</v>
      </c>
      <c r="C236" s="15" t="s">
        <v>102</v>
      </c>
      <c r="D236" s="16" t="s">
        <v>152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153</v>
      </c>
      <c r="C237" s="9" t="s">
        <v>153</v>
      </c>
      <c r="D237" s="146" t="s">
        <v>155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196</v>
      </c>
      <c r="E238" s="14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4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4.5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4.59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15</v>
      </c>
    </row>
    <row r="242" spans="1:65">
      <c r="A242" s="30"/>
      <c r="B242" s="19">
        <v>1</v>
      </c>
      <c r="C242" s="9">
        <v>3</v>
      </c>
      <c r="D242" s="11">
        <v>4.3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4.41</v>
      </c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4.4366666666666701</v>
      </c>
    </row>
    <row r="244" spans="1:65">
      <c r="A244" s="30"/>
      <c r="B244" s="19">
        <v>1</v>
      </c>
      <c r="C244" s="9">
        <v>5</v>
      </c>
      <c r="D244" s="11">
        <v>4.3600000000000003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21</v>
      </c>
    </row>
    <row r="245" spans="1:65">
      <c r="A245" s="30"/>
      <c r="B245" s="19">
        <v>1</v>
      </c>
      <c r="C245" s="9">
        <v>6</v>
      </c>
      <c r="D245" s="11">
        <v>4.46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30"/>
      <c r="B246" s="20" t="s">
        <v>172</v>
      </c>
      <c r="C246" s="12"/>
      <c r="D246" s="23">
        <v>4.4366666666666665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30"/>
      <c r="B247" s="3" t="s">
        <v>173</v>
      </c>
      <c r="C247" s="29"/>
      <c r="D247" s="11">
        <v>4.4350000000000005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30"/>
      <c r="B248" s="3" t="s">
        <v>174</v>
      </c>
      <c r="C248" s="29"/>
      <c r="D248" s="24">
        <v>0.10327955589886441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30"/>
      <c r="B249" s="3" t="s">
        <v>83</v>
      </c>
      <c r="C249" s="29"/>
      <c r="D249" s="13">
        <v>2.3278637693207607E-2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30"/>
      <c r="B250" s="3" t="s">
        <v>175</v>
      </c>
      <c r="C250" s="29"/>
      <c r="D250" s="13">
        <v>-7.7715611723760958E-16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30"/>
      <c r="B251" s="46" t="s">
        <v>176</v>
      </c>
      <c r="C251" s="47"/>
      <c r="D251" s="45" t="s">
        <v>169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1"/>
      <c r="C252" s="20"/>
      <c r="D252" s="20"/>
      <c r="BM252" s="54"/>
    </row>
    <row r="253" spans="1:65" ht="15">
      <c r="B253" s="8" t="s">
        <v>274</v>
      </c>
      <c r="BM253" s="28" t="s">
        <v>177</v>
      </c>
    </row>
    <row r="254" spans="1:65" ht="15">
      <c r="A254" s="25" t="s">
        <v>36</v>
      </c>
      <c r="B254" s="18" t="s">
        <v>101</v>
      </c>
      <c r="C254" s="15" t="s">
        <v>102</v>
      </c>
      <c r="D254" s="16" t="s">
        <v>152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153</v>
      </c>
      <c r="C255" s="9" t="s">
        <v>153</v>
      </c>
      <c r="D255" s="146" t="s">
        <v>155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196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2.44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2.4700000000000002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16</v>
      </c>
    </row>
    <row r="260" spans="1:65">
      <c r="A260" s="30"/>
      <c r="B260" s="19">
        <v>1</v>
      </c>
      <c r="C260" s="9">
        <v>3</v>
      </c>
      <c r="D260" s="11">
        <v>2.21</v>
      </c>
      <c r="E260" s="14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2.23</v>
      </c>
      <c r="E261" s="14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2.3683333333333301</v>
      </c>
    </row>
    <row r="262" spans="1:65">
      <c r="A262" s="30"/>
      <c r="B262" s="19">
        <v>1</v>
      </c>
      <c r="C262" s="9">
        <v>5</v>
      </c>
      <c r="D262" s="11">
        <v>2.37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22</v>
      </c>
    </row>
    <row r="263" spans="1:65">
      <c r="A263" s="30"/>
      <c r="B263" s="19">
        <v>1</v>
      </c>
      <c r="C263" s="9">
        <v>6</v>
      </c>
      <c r="D263" s="11">
        <v>2.4900000000000002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30"/>
      <c r="B264" s="20" t="s">
        <v>172</v>
      </c>
      <c r="C264" s="12"/>
      <c r="D264" s="23">
        <v>2.3683333333333332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30"/>
      <c r="B265" s="3" t="s">
        <v>173</v>
      </c>
      <c r="C265" s="29"/>
      <c r="D265" s="11">
        <v>2.4050000000000002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30"/>
      <c r="B266" s="3" t="s">
        <v>174</v>
      </c>
      <c r="C266" s="29"/>
      <c r="D266" s="24">
        <v>0.12205190152827071</v>
      </c>
      <c r="E266" s="14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30"/>
      <c r="B267" s="3" t="s">
        <v>83</v>
      </c>
      <c r="C267" s="29"/>
      <c r="D267" s="13">
        <v>5.1534933790965819E-2</v>
      </c>
      <c r="E267" s="14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30"/>
      <c r="B268" s="3" t="s">
        <v>175</v>
      </c>
      <c r="C268" s="29"/>
      <c r="D268" s="13">
        <v>1.3322676295501878E-15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30"/>
      <c r="B269" s="46" t="s">
        <v>176</v>
      </c>
      <c r="C269" s="47"/>
      <c r="D269" s="45" t="s">
        <v>169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1"/>
      <c r="C270" s="20"/>
      <c r="D270" s="20"/>
      <c r="BM270" s="54"/>
    </row>
    <row r="271" spans="1:65" ht="15">
      <c r="B271" s="8" t="s">
        <v>275</v>
      </c>
      <c r="BM271" s="28" t="s">
        <v>177</v>
      </c>
    </row>
    <row r="272" spans="1:65" ht="15">
      <c r="A272" s="25" t="s">
        <v>39</v>
      </c>
      <c r="B272" s="18" t="s">
        <v>101</v>
      </c>
      <c r="C272" s="15" t="s">
        <v>102</v>
      </c>
      <c r="D272" s="16" t="s">
        <v>152</v>
      </c>
      <c r="E272" s="14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153</v>
      </c>
      <c r="C273" s="9" t="s">
        <v>153</v>
      </c>
      <c r="D273" s="146" t="s">
        <v>155</v>
      </c>
      <c r="E273" s="14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196</v>
      </c>
      <c r="E274" s="14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4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1.26</v>
      </c>
      <c r="E276" s="14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1.3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17</v>
      </c>
    </row>
    <row r="278" spans="1:65">
      <c r="A278" s="30"/>
      <c r="B278" s="19">
        <v>1</v>
      </c>
      <c r="C278" s="9">
        <v>3</v>
      </c>
      <c r="D278" s="11">
        <v>1.17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1.2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1.24</v>
      </c>
    </row>
    <row r="280" spans="1:65">
      <c r="A280" s="30"/>
      <c r="B280" s="19">
        <v>1</v>
      </c>
      <c r="C280" s="9">
        <v>5</v>
      </c>
      <c r="D280" s="11">
        <v>1.24</v>
      </c>
      <c r="E280" s="14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23</v>
      </c>
    </row>
    <row r="281" spans="1:65">
      <c r="A281" s="30"/>
      <c r="B281" s="19">
        <v>1</v>
      </c>
      <c r="C281" s="9">
        <v>6</v>
      </c>
      <c r="D281" s="11">
        <v>1.27</v>
      </c>
      <c r="E281" s="14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30"/>
      <c r="B282" s="20" t="s">
        <v>172</v>
      </c>
      <c r="C282" s="12"/>
      <c r="D282" s="23">
        <v>1.24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30"/>
      <c r="B283" s="3" t="s">
        <v>173</v>
      </c>
      <c r="C283" s="29"/>
      <c r="D283" s="11">
        <v>1.25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30"/>
      <c r="B284" s="3" t="s">
        <v>174</v>
      </c>
      <c r="C284" s="29"/>
      <c r="D284" s="24">
        <v>4.7749345545253327E-2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30"/>
      <c r="B285" s="3" t="s">
        <v>83</v>
      </c>
      <c r="C285" s="29"/>
      <c r="D285" s="13">
        <v>3.8507536730043007E-2</v>
      </c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30"/>
      <c r="B286" s="3" t="s">
        <v>175</v>
      </c>
      <c r="C286" s="29"/>
      <c r="D286" s="13">
        <v>0</v>
      </c>
      <c r="E286" s="14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30"/>
      <c r="B287" s="46" t="s">
        <v>176</v>
      </c>
      <c r="C287" s="47"/>
      <c r="D287" s="45" t="s">
        <v>169</v>
      </c>
      <c r="E287" s="14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1"/>
      <c r="C288" s="20"/>
      <c r="D288" s="20"/>
      <c r="BM288" s="54"/>
    </row>
    <row r="289" spans="1:65" ht="15">
      <c r="B289" s="8" t="s">
        <v>276</v>
      </c>
      <c r="BM289" s="28" t="s">
        <v>177</v>
      </c>
    </row>
    <row r="290" spans="1:65" ht="15">
      <c r="A290" s="25" t="s">
        <v>51</v>
      </c>
      <c r="B290" s="18" t="s">
        <v>101</v>
      </c>
      <c r="C290" s="15" t="s">
        <v>102</v>
      </c>
      <c r="D290" s="16" t="s">
        <v>152</v>
      </c>
      <c r="E290" s="14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153</v>
      </c>
      <c r="C291" s="9" t="s">
        <v>153</v>
      </c>
      <c r="D291" s="146" t="s">
        <v>155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1</v>
      </c>
    </row>
    <row r="292" spans="1:65">
      <c r="A292" s="30"/>
      <c r="B292" s="19"/>
      <c r="C292" s="9"/>
      <c r="D292" s="10" t="s">
        <v>196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2</v>
      </c>
    </row>
    <row r="293" spans="1:65">
      <c r="A293" s="30"/>
      <c r="B293" s="19"/>
      <c r="C293" s="9"/>
      <c r="D293" s="26"/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8">
        <v>1</v>
      </c>
      <c r="C294" s="14">
        <v>1</v>
      </c>
      <c r="D294" s="22">
        <v>2.69</v>
      </c>
      <c r="E294" s="14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>
        <v>1</v>
      </c>
      <c r="C295" s="9">
        <v>2</v>
      </c>
      <c r="D295" s="11">
        <v>2.71</v>
      </c>
      <c r="E295" s="14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18</v>
      </c>
    </row>
    <row r="296" spans="1:65">
      <c r="A296" s="30"/>
      <c r="B296" s="19">
        <v>1</v>
      </c>
      <c r="C296" s="9">
        <v>3</v>
      </c>
      <c r="D296" s="11">
        <v>2.6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16</v>
      </c>
    </row>
    <row r="297" spans="1:65">
      <c r="A297" s="30"/>
      <c r="B297" s="19">
        <v>1</v>
      </c>
      <c r="C297" s="9">
        <v>4</v>
      </c>
      <c r="D297" s="11">
        <v>2.63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2.6749999999999998</v>
      </c>
    </row>
    <row r="298" spans="1:65">
      <c r="A298" s="30"/>
      <c r="B298" s="19">
        <v>1</v>
      </c>
      <c r="C298" s="9">
        <v>5</v>
      </c>
      <c r="D298" s="11">
        <v>2.66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24</v>
      </c>
    </row>
    <row r="299" spans="1:65">
      <c r="A299" s="30"/>
      <c r="B299" s="19">
        <v>1</v>
      </c>
      <c r="C299" s="9">
        <v>6</v>
      </c>
      <c r="D299" s="11">
        <v>2.76</v>
      </c>
      <c r="E299" s="14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30"/>
      <c r="B300" s="20" t="s">
        <v>172</v>
      </c>
      <c r="C300" s="12"/>
      <c r="D300" s="23">
        <v>2.6749999999999994</v>
      </c>
      <c r="E300" s="14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30"/>
      <c r="B301" s="3" t="s">
        <v>173</v>
      </c>
      <c r="C301" s="29"/>
      <c r="D301" s="11">
        <v>2.6749999999999998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30"/>
      <c r="B302" s="3" t="s">
        <v>174</v>
      </c>
      <c r="C302" s="29"/>
      <c r="D302" s="24">
        <v>5.7532599454570017E-2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30"/>
      <c r="B303" s="3" t="s">
        <v>83</v>
      </c>
      <c r="C303" s="29"/>
      <c r="D303" s="13">
        <v>2.1507513814792534E-2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30"/>
      <c r="B304" s="3" t="s">
        <v>175</v>
      </c>
      <c r="C304" s="29"/>
      <c r="D304" s="13">
        <v>-1.1102230246251565E-16</v>
      </c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30"/>
      <c r="B305" s="46" t="s">
        <v>176</v>
      </c>
      <c r="C305" s="47"/>
      <c r="D305" s="45" t="s">
        <v>169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1"/>
      <c r="C306" s="20"/>
      <c r="D306" s="20"/>
      <c r="BM306" s="54"/>
    </row>
    <row r="307" spans="1:65" ht="15">
      <c r="B307" s="8" t="s">
        <v>277</v>
      </c>
      <c r="BM307" s="28" t="s">
        <v>177</v>
      </c>
    </row>
    <row r="308" spans="1:65" ht="15">
      <c r="A308" s="25" t="s">
        <v>42</v>
      </c>
      <c r="B308" s="18" t="s">
        <v>101</v>
      </c>
      <c r="C308" s="15" t="s">
        <v>102</v>
      </c>
      <c r="D308" s="16" t="s">
        <v>152</v>
      </c>
      <c r="E308" s="14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153</v>
      </c>
      <c r="C309" s="9" t="s">
        <v>153</v>
      </c>
      <c r="D309" s="146" t="s">
        <v>155</v>
      </c>
      <c r="E309" s="14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196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/>
      <c r="C311" s="9"/>
      <c r="D311" s="26"/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8">
        <v>1</v>
      </c>
      <c r="C312" s="14">
        <v>1</v>
      </c>
      <c r="D312" s="212">
        <v>14.33</v>
      </c>
      <c r="E312" s="213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/>
      <c r="AF312" s="214"/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  <c r="BI312" s="214"/>
      <c r="BJ312" s="214"/>
      <c r="BK312" s="214"/>
      <c r="BL312" s="214"/>
      <c r="BM312" s="215">
        <v>1</v>
      </c>
    </row>
    <row r="313" spans="1:65">
      <c r="A313" s="30"/>
      <c r="B313" s="19">
        <v>1</v>
      </c>
      <c r="C313" s="9">
        <v>2</v>
      </c>
      <c r="D313" s="216">
        <v>13.98</v>
      </c>
      <c r="E313" s="213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  <c r="BI313" s="214"/>
      <c r="BJ313" s="214"/>
      <c r="BK313" s="214"/>
      <c r="BL313" s="214"/>
      <c r="BM313" s="215">
        <v>19</v>
      </c>
    </row>
    <row r="314" spans="1:65">
      <c r="A314" s="30"/>
      <c r="B314" s="19">
        <v>1</v>
      </c>
      <c r="C314" s="9">
        <v>3</v>
      </c>
      <c r="D314" s="216">
        <v>14.24</v>
      </c>
      <c r="E314" s="213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14"/>
      <c r="BL314" s="214"/>
      <c r="BM314" s="215">
        <v>16</v>
      </c>
    </row>
    <row r="315" spans="1:65">
      <c r="A315" s="30"/>
      <c r="B315" s="19">
        <v>1</v>
      </c>
      <c r="C315" s="9">
        <v>4</v>
      </c>
      <c r="D315" s="216">
        <v>13.81</v>
      </c>
      <c r="E315" s="213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5">
        <v>14.2983333333333</v>
      </c>
    </row>
    <row r="316" spans="1:65">
      <c r="A316" s="30"/>
      <c r="B316" s="19">
        <v>1</v>
      </c>
      <c r="C316" s="9">
        <v>5</v>
      </c>
      <c r="D316" s="216">
        <v>14.86</v>
      </c>
      <c r="E316" s="213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5">
        <v>25</v>
      </c>
    </row>
    <row r="317" spans="1:65">
      <c r="A317" s="30"/>
      <c r="B317" s="19">
        <v>1</v>
      </c>
      <c r="C317" s="9">
        <v>6</v>
      </c>
      <c r="D317" s="216">
        <v>14.57</v>
      </c>
      <c r="E317" s="213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  <c r="BI317" s="214"/>
      <c r="BJ317" s="214"/>
      <c r="BK317" s="214"/>
      <c r="BL317" s="214"/>
      <c r="BM317" s="217"/>
    </row>
    <row r="318" spans="1:65">
      <c r="A318" s="30"/>
      <c r="B318" s="20" t="s">
        <v>172</v>
      </c>
      <c r="C318" s="12"/>
      <c r="D318" s="218">
        <v>14.298333333333332</v>
      </c>
      <c r="E318" s="213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7"/>
    </row>
    <row r="319" spans="1:65">
      <c r="A319" s="30"/>
      <c r="B319" s="3" t="s">
        <v>173</v>
      </c>
      <c r="C319" s="29"/>
      <c r="D319" s="216">
        <v>14.285</v>
      </c>
      <c r="E319" s="213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  <c r="BI319" s="214"/>
      <c r="BJ319" s="214"/>
      <c r="BK319" s="214"/>
      <c r="BL319" s="214"/>
      <c r="BM319" s="217"/>
    </row>
    <row r="320" spans="1:65">
      <c r="A320" s="30"/>
      <c r="B320" s="3" t="s">
        <v>174</v>
      </c>
      <c r="C320" s="29"/>
      <c r="D320" s="216">
        <v>0.38301000857244766</v>
      </c>
      <c r="E320" s="213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4"/>
      <c r="BB320" s="214"/>
      <c r="BC320" s="214"/>
      <c r="BD320" s="214"/>
      <c r="BE320" s="214"/>
      <c r="BF320" s="214"/>
      <c r="BG320" s="214"/>
      <c r="BH320" s="214"/>
      <c r="BI320" s="214"/>
      <c r="BJ320" s="214"/>
      <c r="BK320" s="214"/>
      <c r="BL320" s="214"/>
      <c r="BM320" s="217"/>
    </row>
    <row r="321" spans="1:65">
      <c r="A321" s="30"/>
      <c r="B321" s="3" t="s">
        <v>83</v>
      </c>
      <c r="C321" s="29"/>
      <c r="D321" s="13">
        <v>2.6787038715872319E-2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30"/>
      <c r="B322" s="3" t="s">
        <v>175</v>
      </c>
      <c r="C322" s="29"/>
      <c r="D322" s="13">
        <v>2.2204460492503131E-15</v>
      </c>
      <c r="E322" s="14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30"/>
      <c r="B323" s="46" t="s">
        <v>176</v>
      </c>
      <c r="C323" s="47"/>
      <c r="D323" s="45" t="s">
        <v>169</v>
      </c>
      <c r="E323" s="14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1"/>
      <c r="C324" s="20"/>
      <c r="D324" s="20"/>
      <c r="BM324" s="54"/>
    </row>
    <row r="325" spans="1:65" ht="15">
      <c r="B325" s="8" t="s">
        <v>278</v>
      </c>
      <c r="BM325" s="28" t="s">
        <v>177</v>
      </c>
    </row>
    <row r="326" spans="1:65" ht="15">
      <c r="A326" s="25" t="s">
        <v>5</v>
      </c>
      <c r="B326" s="18" t="s">
        <v>101</v>
      </c>
      <c r="C326" s="15" t="s">
        <v>102</v>
      </c>
      <c r="D326" s="16" t="s">
        <v>152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153</v>
      </c>
      <c r="C327" s="9" t="s">
        <v>153</v>
      </c>
      <c r="D327" s="146" t="s">
        <v>155</v>
      </c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196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5.34</v>
      </c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5.43</v>
      </c>
      <c r="E331" s="14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20</v>
      </c>
    </row>
    <row r="332" spans="1:65">
      <c r="A332" s="30"/>
      <c r="B332" s="19">
        <v>1</v>
      </c>
      <c r="C332" s="9">
        <v>3</v>
      </c>
      <c r="D332" s="11">
        <v>4.9800000000000004</v>
      </c>
      <c r="E332" s="14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5.1100000000000003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5.2933333333333303</v>
      </c>
    </row>
    <row r="334" spans="1:65">
      <c r="A334" s="30"/>
      <c r="B334" s="19">
        <v>1</v>
      </c>
      <c r="C334" s="9">
        <v>5</v>
      </c>
      <c r="D334" s="11">
        <v>5.41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26</v>
      </c>
    </row>
    <row r="335" spans="1:65">
      <c r="A335" s="30"/>
      <c r="B335" s="19">
        <v>1</v>
      </c>
      <c r="C335" s="9">
        <v>6</v>
      </c>
      <c r="D335" s="11">
        <v>5.49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4"/>
    </row>
    <row r="336" spans="1:65">
      <c r="A336" s="30"/>
      <c r="B336" s="20" t="s">
        <v>172</v>
      </c>
      <c r="C336" s="12"/>
      <c r="D336" s="23">
        <v>5.293333333333333</v>
      </c>
      <c r="E336" s="14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30"/>
      <c r="B337" s="3" t="s">
        <v>173</v>
      </c>
      <c r="C337" s="29"/>
      <c r="D337" s="11">
        <v>5.375</v>
      </c>
      <c r="E337" s="14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30"/>
      <c r="B338" s="3" t="s">
        <v>174</v>
      </c>
      <c r="C338" s="29"/>
      <c r="D338" s="24">
        <v>0.20245164031606805</v>
      </c>
      <c r="E338" s="14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30"/>
      <c r="B339" s="3" t="s">
        <v>83</v>
      </c>
      <c r="C339" s="29"/>
      <c r="D339" s="13">
        <v>3.8246531545856687E-2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30"/>
      <c r="B340" s="3" t="s">
        <v>175</v>
      </c>
      <c r="C340" s="29"/>
      <c r="D340" s="13">
        <v>4.4408920985006262E-16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30"/>
      <c r="B341" s="46" t="s">
        <v>176</v>
      </c>
      <c r="C341" s="47"/>
      <c r="D341" s="45" t="s">
        <v>169</v>
      </c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1"/>
      <c r="C342" s="20"/>
      <c r="D342" s="20"/>
      <c r="BM342" s="54"/>
    </row>
    <row r="343" spans="1:65" ht="15">
      <c r="B343" s="8" t="s">
        <v>279</v>
      </c>
      <c r="BM343" s="28" t="s">
        <v>177</v>
      </c>
    </row>
    <row r="344" spans="1:65" ht="15">
      <c r="A344" s="25" t="s">
        <v>79</v>
      </c>
      <c r="B344" s="18" t="s">
        <v>101</v>
      </c>
      <c r="C344" s="15" t="s">
        <v>102</v>
      </c>
      <c r="D344" s="16" t="s">
        <v>152</v>
      </c>
      <c r="E344" s="14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153</v>
      </c>
      <c r="C345" s="9" t="s">
        <v>153</v>
      </c>
      <c r="D345" s="146" t="s">
        <v>155</v>
      </c>
      <c r="E345" s="14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196</v>
      </c>
      <c r="E346" s="14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4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0.27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0.28999999999999998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21</v>
      </c>
    </row>
    <row r="350" spans="1:65">
      <c r="A350" s="30"/>
      <c r="B350" s="19">
        <v>1</v>
      </c>
      <c r="C350" s="9">
        <v>3</v>
      </c>
      <c r="D350" s="11">
        <v>0.28000000000000003</v>
      </c>
      <c r="E350" s="14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0.27</v>
      </c>
      <c r="E351" s="14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0.266666666666667</v>
      </c>
    </row>
    <row r="352" spans="1:65">
      <c r="A352" s="30"/>
      <c r="B352" s="19">
        <v>1</v>
      </c>
      <c r="C352" s="9">
        <v>5</v>
      </c>
      <c r="D352" s="11">
        <v>0.24</v>
      </c>
      <c r="E352" s="14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27</v>
      </c>
    </row>
    <row r="353" spans="1:65">
      <c r="A353" s="30"/>
      <c r="B353" s="19">
        <v>1</v>
      </c>
      <c r="C353" s="9">
        <v>6</v>
      </c>
      <c r="D353" s="11">
        <v>0.25</v>
      </c>
      <c r="E353" s="14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30"/>
      <c r="B354" s="20" t="s">
        <v>172</v>
      </c>
      <c r="C354" s="12"/>
      <c r="D354" s="23">
        <v>0.26666666666666666</v>
      </c>
      <c r="E354" s="14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30"/>
      <c r="B355" s="3" t="s">
        <v>173</v>
      </c>
      <c r="C355" s="29"/>
      <c r="D355" s="11">
        <v>0.27</v>
      </c>
      <c r="E355" s="14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30"/>
      <c r="B356" s="3" t="s">
        <v>174</v>
      </c>
      <c r="C356" s="29"/>
      <c r="D356" s="24">
        <v>1.8618986725025256E-2</v>
      </c>
      <c r="E356" s="14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30"/>
      <c r="B357" s="3" t="s">
        <v>83</v>
      </c>
      <c r="C357" s="29"/>
      <c r="D357" s="13">
        <v>6.9821200218844706E-2</v>
      </c>
      <c r="E357" s="14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30"/>
      <c r="B358" s="3" t="s">
        <v>175</v>
      </c>
      <c r="C358" s="29"/>
      <c r="D358" s="13">
        <v>-1.2212453270876722E-15</v>
      </c>
      <c r="E358" s="14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30"/>
      <c r="B359" s="46" t="s">
        <v>176</v>
      </c>
      <c r="C359" s="47"/>
      <c r="D359" s="45" t="s">
        <v>169</v>
      </c>
      <c r="E359" s="14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1"/>
      <c r="C360" s="20"/>
      <c r="D360" s="20"/>
      <c r="BM360" s="54"/>
    </row>
    <row r="361" spans="1:65" ht="15">
      <c r="B361" s="8" t="s">
        <v>280</v>
      </c>
      <c r="BM361" s="28" t="s">
        <v>177</v>
      </c>
    </row>
    <row r="362" spans="1:65" ht="15">
      <c r="A362" s="25" t="s">
        <v>8</v>
      </c>
      <c r="B362" s="18" t="s">
        <v>101</v>
      </c>
      <c r="C362" s="15" t="s">
        <v>102</v>
      </c>
      <c r="D362" s="16" t="s">
        <v>152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153</v>
      </c>
      <c r="C363" s="9" t="s">
        <v>153</v>
      </c>
      <c r="D363" s="146" t="s">
        <v>155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3</v>
      </c>
    </row>
    <row r="364" spans="1:65">
      <c r="A364" s="30"/>
      <c r="B364" s="19"/>
      <c r="C364" s="9"/>
      <c r="D364" s="10" t="s">
        <v>196</v>
      </c>
      <c r="E364" s="14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4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4</v>
      </c>
      <c r="E366" s="14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4</v>
      </c>
      <c r="E367" s="14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22</v>
      </c>
    </row>
    <row r="368" spans="1:65">
      <c r="A368" s="30"/>
      <c r="B368" s="19">
        <v>1</v>
      </c>
      <c r="C368" s="9">
        <v>3</v>
      </c>
      <c r="D368" s="11">
        <v>4.0999999999999996</v>
      </c>
      <c r="E368" s="14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3.8</v>
      </c>
      <c r="E369" s="14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4</v>
      </c>
    </row>
    <row r="370" spans="1:65">
      <c r="A370" s="30"/>
      <c r="B370" s="19">
        <v>1</v>
      </c>
      <c r="C370" s="9">
        <v>5</v>
      </c>
      <c r="D370" s="11">
        <v>4</v>
      </c>
      <c r="E370" s="14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28</v>
      </c>
    </row>
    <row r="371" spans="1:65">
      <c r="A371" s="30"/>
      <c r="B371" s="19">
        <v>1</v>
      </c>
      <c r="C371" s="9">
        <v>6</v>
      </c>
      <c r="D371" s="11">
        <v>4.0999999999999996</v>
      </c>
      <c r="E371" s="14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30"/>
      <c r="B372" s="20" t="s">
        <v>172</v>
      </c>
      <c r="C372" s="12"/>
      <c r="D372" s="23">
        <v>4</v>
      </c>
      <c r="E372" s="14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30"/>
      <c r="B373" s="3" t="s">
        <v>173</v>
      </c>
      <c r="C373" s="29"/>
      <c r="D373" s="11">
        <v>4</v>
      </c>
      <c r="E373" s="14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30"/>
      <c r="B374" s="3" t="s">
        <v>174</v>
      </c>
      <c r="C374" s="29"/>
      <c r="D374" s="24">
        <v>0.10954451150103316</v>
      </c>
      <c r="E374" s="14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30"/>
      <c r="B375" s="3" t="s">
        <v>83</v>
      </c>
      <c r="C375" s="29"/>
      <c r="D375" s="13">
        <v>2.7386127875258289E-2</v>
      </c>
      <c r="E375" s="14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30"/>
      <c r="B376" s="3" t="s">
        <v>175</v>
      </c>
      <c r="C376" s="29"/>
      <c r="D376" s="13">
        <v>0</v>
      </c>
      <c r="E376" s="14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30"/>
      <c r="B377" s="46" t="s">
        <v>176</v>
      </c>
      <c r="C377" s="47"/>
      <c r="D377" s="45" t="s">
        <v>169</v>
      </c>
      <c r="E377" s="14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1"/>
      <c r="C378" s="20"/>
      <c r="D378" s="20"/>
      <c r="BM378" s="54"/>
    </row>
    <row r="379" spans="1:65" ht="15">
      <c r="B379" s="8" t="s">
        <v>281</v>
      </c>
      <c r="BM379" s="28" t="s">
        <v>177</v>
      </c>
    </row>
    <row r="380" spans="1:65" ht="15">
      <c r="A380" s="25" t="s">
        <v>11</v>
      </c>
      <c r="B380" s="18" t="s">
        <v>101</v>
      </c>
      <c r="C380" s="15" t="s">
        <v>102</v>
      </c>
      <c r="D380" s="16" t="s">
        <v>152</v>
      </c>
      <c r="E380" s="14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153</v>
      </c>
      <c r="C381" s="9" t="s">
        <v>153</v>
      </c>
      <c r="D381" s="146" t="s">
        <v>155</v>
      </c>
      <c r="E381" s="14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196</v>
      </c>
      <c r="E382" s="14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4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0.83</v>
      </c>
      <c r="E384" s="14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0.83</v>
      </c>
      <c r="E385" s="14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9">
        <v>1</v>
      </c>
      <c r="C386" s="9">
        <v>3</v>
      </c>
      <c r="D386" s="11">
        <v>0.75</v>
      </c>
      <c r="E386" s="14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19">
        <v>1</v>
      </c>
      <c r="C387" s="9">
        <v>4</v>
      </c>
      <c r="D387" s="11">
        <v>0.76</v>
      </c>
      <c r="E387" s="14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0.79833333333333301</v>
      </c>
    </row>
    <row r="388" spans="1:65">
      <c r="A388" s="30"/>
      <c r="B388" s="19">
        <v>1</v>
      </c>
      <c r="C388" s="9">
        <v>5</v>
      </c>
      <c r="D388" s="11">
        <v>0.81</v>
      </c>
      <c r="E388" s="14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9</v>
      </c>
    </row>
    <row r="389" spans="1:65">
      <c r="A389" s="30"/>
      <c r="B389" s="19">
        <v>1</v>
      </c>
      <c r="C389" s="9">
        <v>6</v>
      </c>
      <c r="D389" s="11">
        <v>0.81</v>
      </c>
      <c r="E389" s="14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30"/>
      <c r="B390" s="20" t="s">
        <v>172</v>
      </c>
      <c r="C390" s="12"/>
      <c r="D390" s="23">
        <v>0.79833333333333334</v>
      </c>
      <c r="E390" s="14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30"/>
      <c r="B391" s="3" t="s">
        <v>173</v>
      </c>
      <c r="C391" s="29"/>
      <c r="D391" s="11">
        <v>0.81</v>
      </c>
      <c r="E391" s="14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30"/>
      <c r="B392" s="3" t="s">
        <v>174</v>
      </c>
      <c r="C392" s="29"/>
      <c r="D392" s="24">
        <v>3.4880749227427239E-2</v>
      </c>
      <c r="E392" s="14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30"/>
      <c r="B393" s="3" t="s">
        <v>83</v>
      </c>
      <c r="C393" s="29"/>
      <c r="D393" s="13">
        <v>4.3691961453979841E-2</v>
      </c>
      <c r="E393" s="14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30"/>
      <c r="B394" s="3" t="s">
        <v>175</v>
      </c>
      <c r="C394" s="29"/>
      <c r="D394" s="13">
        <v>4.4408920985006262E-16</v>
      </c>
      <c r="E394" s="14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30"/>
      <c r="B395" s="46" t="s">
        <v>176</v>
      </c>
      <c r="C395" s="47"/>
      <c r="D395" s="45" t="s">
        <v>169</v>
      </c>
      <c r="E395" s="14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1"/>
      <c r="C396" s="20"/>
      <c r="D396" s="20"/>
      <c r="BM396" s="54"/>
    </row>
    <row r="397" spans="1:65" ht="15">
      <c r="B397" s="8" t="s">
        <v>282</v>
      </c>
      <c r="BM397" s="28" t="s">
        <v>177</v>
      </c>
    </row>
    <row r="398" spans="1:65" ht="15">
      <c r="A398" s="25" t="s">
        <v>14</v>
      </c>
      <c r="B398" s="18" t="s">
        <v>101</v>
      </c>
      <c r="C398" s="15" t="s">
        <v>102</v>
      </c>
      <c r="D398" s="16" t="s">
        <v>152</v>
      </c>
      <c r="E398" s="14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153</v>
      </c>
      <c r="C399" s="9" t="s">
        <v>153</v>
      </c>
      <c r="D399" s="146" t="s">
        <v>155</v>
      </c>
      <c r="E399" s="14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196</v>
      </c>
      <c r="E400" s="14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3</v>
      </c>
    </row>
    <row r="401" spans="1:65">
      <c r="A401" s="30"/>
      <c r="B401" s="19"/>
      <c r="C401" s="9"/>
      <c r="D401" s="26"/>
      <c r="E401" s="14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</v>
      </c>
    </row>
    <row r="402" spans="1:65">
      <c r="A402" s="30"/>
      <c r="B402" s="18">
        <v>1</v>
      </c>
      <c r="C402" s="14">
        <v>1</v>
      </c>
      <c r="D402" s="219">
        <v>5.8000000000000003E-2</v>
      </c>
      <c r="E402" s="210"/>
      <c r="F402" s="211"/>
      <c r="G402" s="211"/>
      <c r="H402" s="211"/>
      <c r="I402" s="211"/>
      <c r="J402" s="211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1"/>
      <c r="V402" s="211"/>
      <c r="W402" s="211"/>
      <c r="X402" s="211"/>
      <c r="Y402" s="211"/>
      <c r="Z402" s="211"/>
      <c r="AA402" s="211"/>
      <c r="AB402" s="211"/>
      <c r="AC402" s="211"/>
      <c r="AD402" s="211"/>
      <c r="AE402" s="211"/>
      <c r="AF402" s="211"/>
      <c r="AG402" s="211"/>
      <c r="AH402" s="211"/>
      <c r="AI402" s="211"/>
      <c r="AJ402" s="211"/>
      <c r="AK402" s="211"/>
      <c r="AL402" s="211"/>
      <c r="AM402" s="211"/>
      <c r="AN402" s="211"/>
      <c r="AO402" s="211"/>
      <c r="AP402" s="211"/>
      <c r="AQ402" s="211"/>
      <c r="AR402" s="211"/>
      <c r="AS402" s="211"/>
      <c r="AT402" s="211"/>
      <c r="AU402" s="211"/>
      <c r="AV402" s="211"/>
      <c r="AW402" s="211"/>
      <c r="AX402" s="211"/>
      <c r="AY402" s="211"/>
      <c r="AZ402" s="211"/>
      <c r="BA402" s="211"/>
      <c r="BB402" s="211"/>
      <c r="BC402" s="211"/>
      <c r="BD402" s="211"/>
      <c r="BE402" s="211"/>
      <c r="BF402" s="211"/>
      <c r="BG402" s="211"/>
      <c r="BH402" s="211"/>
      <c r="BI402" s="211"/>
      <c r="BJ402" s="211"/>
      <c r="BK402" s="211"/>
      <c r="BL402" s="211"/>
      <c r="BM402" s="220">
        <v>1</v>
      </c>
    </row>
    <row r="403" spans="1:65">
      <c r="A403" s="30"/>
      <c r="B403" s="19">
        <v>1</v>
      </c>
      <c r="C403" s="9">
        <v>2</v>
      </c>
      <c r="D403" s="24">
        <v>5.5E-2</v>
      </c>
      <c r="E403" s="210"/>
      <c r="F403" s="211"/>
      <c r="G403" s="211"/>
      <c r="H403" s="211"/>
      <c r="I403" s="211"/>
      <c r="J403" s="211"/>
      <c r="K403" s="211"/>
      <c r="L403" s="211"/>
      <c r="M403" s="211"/>
      <c r="N403" s="211"/>
      <c r="O403" s="211"/>
      <c r="P403" s="211"/>
      <c r="Q403" s="211"/>
      <c r="R403" s="211"/>
      <c r="S403" s="211"/>
      <c r="T403" s="211"/>
      <c r="U403" s="211"/>
      <c r="V403" s="211"/>
      <c r="W403" s="211"/>
      <c r="X403" s="211"/>
      <c r="Y403" s="211"/>
      <c r="Z403" s="211"/>
      <c r="AA403" s="211"/>
      <c r="AB403" s="211"/>
      <c r="AC403" s="211"/>
      <c r="AD403" s="211"/>
      <c r="AE403" s="211"/>
      <c r="AF403" s="211"/>
      <c r="AG403" s="211"/>
      <c r="AH403" s="211"/>
      <c r="AI403" s="211"/>
      <c r="AJ403" s="211"/>
      <c r="AK403" s="211"/>
      <c r="AL403" s="211"/>
      <c r="AM403" s="211"/>
      <c r="AN403" s="211"/>
      <c r="AO403" s="211"/>
      <c r="AP403" s="211"/>
      <c r="AQ403" s="211"/>
      <c r="AR403" s="211"/>
      <c r="AS403" s="211"/>
      <c r="AT403" s="211"/>
      <c r="AU403" s="211"/>
      <c r="AV403" s="211"/>
      <c r="AW403" s="211"/>
      <c r="AX403" s="211"/>
      <c r="AY403" s="211"/>
      <c r="AZ403" s="211"/>
      <c r="BA403" s="211"/>
      <c r="BB403" s="211"/>
      <c r="BC403" s="211"/>
      <c r="BD403" s="211"/>
      <c r="BE403" s="211"/>
      <c r="BF403" s="211"/>
      <c r="BG403" s="211"/>
      <c r="BH403" s="211"/>
      <c r="BI403" s="211"/>
      <c r="BJ403" s="211"/>
      <c r="BK403" s="211"/>
      <c r="BL403" s="211"/>
      <c r="BM403" s="220">
        <v>4</v>
      </c>
    </row>
    <row r="404" spans="1:65">
      <c r="A404" s="30"/>
      <c r="B404" s="19">
        <v>1</v>
      </c>
      <c r="C404" s="9">
        <v>3</v>
      </c>
      <c r="D404" s="24">
        <v>6.1000000000000006E-2</v>
      </c>
      <c r="E404" s="210"/>
      <c r="F404" s="211"/>
      <c r="G404" s="211"/>
      <c r="H404" s="211"/>
      <c r="I404" s="211"/>
      <c r="J404" s="211"/>
      <c r="K404" s="211"/>
      <c r="L404" s="211"/>
      <c r="M404" s="211"/>
      <c r="N404" s="211"/>
      <c r="O404" s="211"/>
      <c r="P404" s="211"/>
      <c r="Q404" s="211"/>
      <c r="R404" s="211"/>
      <c r="S404" s="211"/>
      <c r="T404" s="211"/>
      <c r="U404" s="211"/>
      <c r="V404" s="211"/>
      <c r="W404" s="211"/>
      <c r="X404" s="211"/>
      <c r="Y404" s="211"/>
      <c r="Z404" s="211"/>
      <c r="AA404" s="211"/>
      <c r="AB404" s="211"/>
      <c r="AC404" s="211"/>
      <c r="AD404" s="211"/>
      <c r="AE404" s="211"/>
      <c r="AF404" s="211"/>
      <c r="AG404" s="211"/>
      <c r="AH404" s="211"/>
      <c r="AI404" s="211"/>
      <c r="AJ404" s="211"/>
      <c r="AK404" s="211"/>
      <c r="AL404" s="211"/>
      <c r="AM404" s="211"/>
      <c r="AN404" s="211"/>
      <c r="AO404" s="211"/>
      <c r="AP404" s="211"/>
      <c r="AQ404" s="211"/>
      <c r="AR404" s="211"/>
      <c r="AS404" s="211"/>
      <c r="AT404" s="211"/>
      <c r="AU404" s="211"/>
      <c r="AV404" s="211"/>
      <c r="AW404" s="211"/>
      <c r="AX404" s="211"/>
      <c r="AY404" s="211"/>
      <c r="AZ404" s="211"/>
      <c r="BA404" s="211"/>
      <c r="BB404" s="211"/>
      <c r="BC404" s="211"/>
      <c r="BD404" s="211"/>
      <c r="BE404" s="211"/>
      <c r="BF404" s="211"/>
      <c r="BG404" s="211"/>
      <c r="BH404" s="211"/>
      <c r="BI404" s="211"/>
      <c r="BJ404" s="211"/>
      <c r="BK404" s="211"/>
      <c r="BL404" s="211"/>
      <c r="BM404" s="220">
        <v>16</v>
      </c>
    </row>
    <row r="405" spans="1:65">
      <c r="A405" s="30"/>
      <c r="B405" s="19">
        <v>1</v>
      </c>
      <c r="C405" s="9">
        <v>4</v>
      </c>
      <c r="D405" s="24">
        <v>6.5000000000000002E-2</v>
      </c>
      <c r="E405" s="210"/>
      <c r="F405" s="211"/>
      <c r="G405" s="211"/>
      <c r="H405" s="211"/>
      <c r="I405" s="211"/>
      <c r="J405" s="211"/>
      <c r="K405" s="211"/>
      <c r="L405" s="211"/>
      <c r="M405" s="211"/>
      <c r="N405" s="211"/>
      <c r="O405" s="211"/>
      <c r="P405" s="211"/>
      <c r="Q405" s="211"/>
      <c r="R405" s="211"/>
      <c r="S405" s="211"/>
      <c r="T405" s="211"/>
      <c r="U405" s="211"/>
      <c r="V405" s="211"/>
      <c r="W405" s="211"/>
      <c r="X405" s="211"/>
      <c r="Y405" s="211"/>
      <c r="Z405" s="211"/>
      <c r="AA405" s="211"/>
      <c r="AB405" s="211"/>
      <c r="AC405" s="211"/>
      <c r="AD405" s="211"/>
      <c r="AE405" s="211"/>
      <c r="AF405" s="211"/>
      <c r="AG405" s="211"/>
      <c r="AH405" s="211"/>
      <c r="AI405" s="211"/>
      <c r="AJ405" s="211"/>
      <c r="AK405" s="211"/>
      <c r="AL405" s="211"/>
      <c r="AM405" s="211"/>
      <c r="AN405" s="211"/>
      <c r="AO405" s="211"/>
      <c r="AP405" s="211"/>
      <c r="AQ405" s="211"/>
      <c r="AR405" s="211"/>
      <c r="AS405" s="211"/>
      <c r="AT405" s="211"/>
      <c r="AU405" s="211"/>
      <c r="AV405" s="211"/>
      <c r="AW405" s="211"/>
      <c r="AX405" s="211"/>
      <c r="AY405" s="211"/>
      <c r="AZ405" s="211"/>
      <c r="BA405" s="211"/>
      <c r="BB405" s="211"/>
      <c r="BC405" s="211"/>
      <c r="BD405" s="211"/>
      <c r="BE405" s="211"/>
      <c r="BF405" s="211"/>
      <c r="BG405" s="211"/>
      <c r="BH405" s="211"/>
      <c r="BI405" s="211"/>
      <c r="BJ405" s="211"/>
      <c r="BK405" s="211"/>
      <c r="BL405" s="211"/>
      <c r="BM405" s="220">
        <v>5.9166666666666701E-2</v>
      </c>
    </row>
    <row r="406" spans="1:65">
      <c r="A406" s="30"/>
      <c r="B406" s="19">
        <v>1</v>
      </c>
      <c r="C406" s="9">
        <v>5</v>
      </c>
      <c r="D406" s="24">
        <v>0.06</v>
      </c>
      <c r="E406" s="210"/>
      <c r="F406" s="211"/>
      <c r="G406" s="211"/>
      <c r="H406" s="211"/>
      <c r="I406" s="211"/>
      <c r="J406" s="211"/>
      <c r="K406" s="211"/>
      <c r="L406" s="211"/>
      <c r="M406" s="211"/>
      <c r="N406" s="211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  <c r="AH406" s="211"/>
      <c r="AI406" s="211"/>
      <c r="AJ406" s="211"/>
      <c r="AK406" s="211"/>
      <c r="AL406" s="211"/>
      <c r="AM406" s="211"/>
      <c r="AN406" s="211"/>
      <c r="AO406" s="211"/>
      <c r="AP406" s="211"/>
      <c r="AQ406" s="211"/>
      <c r="AR406" s="211"/>
      <c r="AS406" s="211"/>
      <c r="AT406" s="211"/>
      <c r="AU406" s="211"/>
      <c r="AV406" s="211"/>
      <c r="AW406" s="211"/>
      <c r="AX406" s="211"/>
      <c r="AY406" s="211"/>
      <c r="AZ406" s="211"/>
      <c r="BA406" s="211"/>
      <c r="BB406" s="211"/>
      <c r="BC406" s="211"/>
      <c r="BD406" s="211"/>
      <c r="BE406" s="211"/>
      <c r="BF406" s="211"/>
      <c r="BG406" s="211"/>
      <c r="BH406" s="211"/>
      <c r="BI406" s="211"/>
      <c r="BJ406" s="211"/>
      <c r="BK406" s="211"/>
      <c r="BL406" s="211"/>
      <c r="BM406" s="220">
        <v>10</v>
      </c>
    </row>
    <row r="407" spans="1:65">
      <c r="A407" s="30"/>
      <c r="B407" s="19">
        <v>1</v>
      </c>
      <c r="C407" s="9">
        <v>6</v>
      </c>
      <c r="D407" s="24">
        <v>5.6000000000000001E-2</v>
      </c>
      <c r="E407" s="210"/>
      <c r="F407" s="211"/>
      <c r="G407" s="211"/>
      <c r="H407" s="211"/>
      <c r="I407" s="211"/>
      <c r="J407" s="211"/>
      <c r="K407" s="211"/>
      <c r="L407" s="211"/>
      <c r="M407" s="211"/>
      <c r="N407" s="211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11"/>
      <c r="Z407" s="211"/>
      <c r="AA407" s="211"/>
      <c r="AB407" s="211"/>
      <c r="AC407" s="211"/>
      <c r="AD407" s="211"/>
      <c r="AE407" s="211"/>
      <c r="AF407" s="211"/>
      <c r="AG407" s="211"/>
      <c r="AH407" s="211"/>
      <c r="AI407" s="211"/>
      <c r="AJ407" s="211"/>
      <c r="AK407" s="211"/>
      <c r="AL407" s="211"/>
      <c r="AM407" s="211"/>
      <c r="AN407" s="211"/>
      <c r="AO407" s="211"/>
      <c r="AP407" s="211"/>
      <c r="AQ407" s="211"/>
      <c r="AR407" s="211"/>
      <c r="AS407" s="211"/>
      <c r="AT407" s="211"/>
      <c r="AU407" s="211"/>
      <c r="AV407" s="211"/>
      <c r="AW407" s="211"/>
      <c r="AX407" s="211"/>
      <c r="AY407" s="211"/>
      <c r="AZ407" s="211"/>
      <c r="BA407" s="211"/>
      <c r="BB407" s="211"/>
      <c r="BC407" s="211"/>
      <c r="BD407" s="211"/>
      <c r="BE407" s="211"/>
      <c r="BF407" s="211"/>
      <c r="BG407" s="211"/>
      <c r="BH407" s="211"/>
      <c r="BI407" s="211"/>
      <c r="BJ407" s="211"/>
      <c r="BK407" s="211"/>
      <c r="BL407" s="211"/>
      <c r="BM407" s="55"/>
    </row>
    <row r="408" spans="1:65">
      <c r="A408" s="30"/>
      <c r="B408" s="20" t="s">
        <v>172</v>
      </c>
      <c r="C408" s="12"/>
      <c r="D408" s="221">
        <v>5.9166666666666673E-2</v>
      </c>
      <c r="E408" s="210"/>
      <c r="F408" s="211"/>
      <c r="G408" s="211"/>
      <c r="H408" s="211"/>
      <c r="I408" s="211"/>
      <c r="J408" s="211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  <c r="AH408" s="211"/>
      <c r="AI408" s="211"/>
      <c r="AJ408" s="211"/>
      <c r="AK408" s="211"/>
      <c r="AL408" s="211"/>
      <c r="AM408" s="211"/>
      <c r="AN408" s="211"/>
      <c r="AO408" s="211"/>
      <c r="AP408" s="211"/>
      <c r="AQ408" s="211"/>
      <c r="AR408" s="211"/>
      <c r="AS408" s="211"/>
      <c r="AT408" s="211"/>
      <c r="AU408" s="211"/>
      <c r="AV408" s="211"/>
      <c r="AW408" s="211"/>
      <c r="AX408" s="211"/>
      <c r="AY408" s="211"/>
      <c r="AZ408" s="211"/>
      <c r="BA408" s="211"/>
      <c r="BB408" s="211"/>
      <c r="BC408" s="211"/>
      <c r="BD408" s="211"/>
      <c r="BE408" s="211"/>
      <c r="BF408" s="211"/>
      <c r="BG408" s="211"/>
      <c r="BH408" s="211"/>
      <c r="BI408" s="211"/>
      <c r="BJ408" s="211"/>
      <c r="BK408" s="211"/>
      <c r="BL408" s="211"/>
      <c r="BM408" s="55"/>
    </row>
    <row r="409" spans="1:65">
      <c r="A409" s="30"/>
      <c r="B409" s="3" t="s">
        <v>173</v>
      </c>
      <c r="C409" s="29"/>
      <c r="D409" s="24">
        <v>5.8999999999999997E-2</v>
      </c>
      <c r="E409" s="210"/>
      <c r="F409" s="211"/>
      <c r="G409" s="211"/>
      <c r="H409" s="211"/>
      <c r="I409" s="211"/>
      <c r="J409" s="211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  <c r="AH409" s="211"/>
      <c r="AI409" s="211"/>
      <c r="AJ409" s="211"/>
      <c r="AK409" s="211"/>
      <c r="AL409" s="211"/>
      <c r="AM409" s="211"/>
      <c r="AN409" s="211"/>
      <c r="AO409" s="211"/>
      <c r="AP409" s="211"/>
      <c r="AQ409" s="211"/>
      <c r="AR409" s="211"/>
      <c r="AS409" s="211"/>
      <c r="AT409" s="211"/>
      <c r="AU409" s="211"/>
      <c r="AV409" s="211"/>
      <c r="AW409" s="211"/>
      <c r="AX409" s="211"/>
      <c r="AY409" s="211"/>
      <c r="AZ409" s="211"/>
      <c r="BA409" s="211"/>
      <c r="BB409" s="211"/>
      <c r="BC409" s="211"/>
      <c r="BD409" s="211"/>
      <c r="BE409" s="211"/>
      <c r="BF409" s="211"/>
      <c r="BG409" s="211"/>
      <c r="BH409" s="211"/>
      <c r="BI409" s="211"/>
      <c r="BJ409" s="211"/>
      <c r="BK409" s="211"/>
      <c r="BL409" s="211"/>
      <c r="BM409" s="55"/>
    </row>
    <row r="410" spans="1:65">
      <c r="A410" s="30"/>
      <c r="B410" s="3" t="s">
        <v>174</v>
      </c>
      <c r="C410" s="29"/>
      <c r="D410" s="24">
        <v>3.656045222185671E-3</v>
      </c>
      <c r="E410" s="210"/>
      <c r="F410" s="211"/>
      <c r="G410" s="211"/>
      <c r="H410" s="211"/>
      <c r="I410" s="211"/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  <c r="AH410" s="211"/>
      <c r="AI410" s="211"/>
      <c r="AJ410" s="211"/>
      <c r="AK410" s="211"/>
      <c r="AL410" s="211"/>
      <c r="AM410" s="211"/>
      <c r="AN410" s="211"/>
      <c r="AO410" s="211"/>
      <c r="AP410" s="211"/>
      <c r="AQ410" s="211"/>
      <c r="AR410" s="211"/>
      <c r="AS410" s="211"/>
      <c r="AT410" s="211"/>
      <c r="AU410" s="211"/>
      <c r="AV410" s="211"/>
      <c r="AW410" s="211"/>
      <c r="AX410" s="211"/>
      <c r="AY410" s="211"/>
      <c r="AZ410" s="211"/>
      <c r="BA410" s="211"/>
      <c r="BB410" s="211"/>
      <c r="BC410" s="211"/>
      <c r="BD410" s="211"/>
      <c r="BE410" s="211"/>
      <c r="BF410" s="211"/>
      <c r="BG410" s="211"/>
      <c r="BH410" s="211"/>
      <c r="BI410" s="211"/>
      <c r="BJ410" s="211"/>
      <c r="BK410" s="211"/>
      <c r="BL410" s="211"/>
      <c r="BM410" s="55"/>
    </row>
    <row r="411" spans="1:65">
      <c r="A411" s="30"/>
      <c r="B411" s="3" t="s">
        <v>83</v>
      </c>
      <c r="C411" s="29"/>
      <c r="D411" s="13">
        <v>6.1792313614405701E-2</v>
      </c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30"/>
      <c r="B412" s="3" t="s">
        <v>175</v>
      </c>
      <c r="C412" s="29"/>
      <c r="D412" s="13">
        <v>-4.4408920985006262E-16</v>
      </c>
      <c r="E412" s="14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30"/>
      <c r="B413" s="46" t="s">
        <v>176</v>
      </c>
      <c r="C413" s="47"/>
      <c r="D413" s="45" t="s">
        <v>169</v>
      </c>
      <c r="E413" s="14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1"/>
      <c r="C414" s="20"/>
      <c r="D414" s="20"/>
      <c r="BM414" s="54"/>
    </row>
    <row r="415" spans="1:65" ht="15">
      <c r="B415" s="8" t="s">
        <v>283</v>
      </c>
      <c r="BM415" s="28" t="s">
        <v>177</v>
      </c>
    </row>
    <row r="416" spans="1:65" ht="15">
      <c r="A416" s="25" t="s">
        <v>52</v>
      </c>
      <c r="B416" s="18" t="s">
        <v>101</v>
      </c>
      <c r="C416" s="15" t="s">
        <v>102</v>
      </c>
      <c r="D416" s="16" t="s">
        <v>152</v>
      </c>
      <c r="E416" s="14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153</v>
      </c>
      <c r="C417" s="9" t="s">
        <v>153</v>
      </c>
      <c r="D417" s="146" t="s">
        <v>155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196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4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2">
        <v>3.94</v>
      </c>
      <c r="E420" s="14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3.9699999999999998</v>
      </c>
      <c r="E421" s="14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5</v>
      </c>
    </row>
    <row r="422" spans="1:65">
      <c r="A422" s="30"/>
      <c r="B422" s="19">
        <v>1</v>
      </c>
      <c r="C422" s="9">
        <v>3</v>
      </c>
      <c r="D422" s="11">
        <v>3.93</v>
      </c>
      <c r="E422" s="14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3.93</v>
      </c>
      <c r="E423" s="14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3.9433333333333298</v>
      </c>
    </row>
    <row r="424" spans="1:65">
      <c r="A424" s="30"/>
      <c r="B424" s="19">
        <v>1</v>
      </c>
      <c r="C424" s="9">
        <v>5</v>
      </c>
      <c r="D424" s="11">
        <v>3.95</v>
      </c>
      <c r="E424" s="14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11</v>
      </c>
    </row>
    <row r="425" spans="1:65">
      <c r="A425" s="30"/>
      <c r="B425" s="19">
        <v>1</v>
      </c>
      <c r="C425" s="9">
        <v>6</v>
      </c>
      <c r="D425" s="11">
        <v>3.94</v>
      </c>
      <c r="E425" s="14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A426" s="30"/>
      <c r="B426" s="20" t="s">
        <v>172</v>
      </c>
      <c r="C426" s="12"/>
      <c r="D426" s="23">
        <v>3.9433333333333334</v>
      </c>
      <c r="E426" s="14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30"/>
      <c r="B427" s="3" t="s">
        <v>173</v>
      </c>
      <c r="C427" s="29"/>
      <c r="D427" s="11">
        <v>3.94</v>
      </c>
      <c r="E427" s="14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30"/>
      <c r="B428" s="3" t="s">
        <v>174</v>
      </c>
      <c r="C428" s="29"/>
      <c r="D428" s="24">
        <v>1.5055453054181496E-2</v>
      </c>
      <c r="E428" s="14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30"/>
      <c r="B429" s="3" t="s">
        <v>83</v>
      </c>
      <c r="C429" s="29"/>
      <c r="D429" s="13">
        <v>3.8179509013139888E-3</v>
      </c>
      <c r="E429" s="14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30"/>
      <c r="B430" s="3" t="s">
        <v>175</v>
      </c>
      <c r="C430" s="29"/>
      <c r="D430" s="13">
        <v>8.8817841970012523E-16</v>
      </c>
      <c r="E430" s="14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30"/>
      <c r="B431" s="46" t="s">
        <v>176</v>
      </c>
      <c r="C431" s="47"/>
      <c r="D431" s="45" t="s">
        <v>169</v>
      </c>
      <c r="E431" s="14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1"/>
      <c r="C432" s="20"/>
      <c r="D432" s="20"/>
      <c r="BM432" s="54"/>
    </row>
    <row r="433" spans="1:65" ht="15">
      <c r="B433" s="8" t="s">
        <v>284</v>
      </c>
      <c r="BM433" s="28" t="s">
        <v>177</v>
      </c>
    </row>
    <row r="434" spans="1:65" ht="15">
      <c r="A434" s="25" t="s">
        <v>17</v>
      </c>
      <c r="B434" s="18" t="s">
        <v>101</v>
      </c>
      <c r="C434" s="15" t="s">
        <v>102</v>
      </c>
      <c r="D434" s="16" t="s">
        <v>152</v>
      </c>
      <c r="E434" s="14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153</v>
      </c>
      <c r="C435" s="9" t="s">
        <v>153</v>
      </c>
      <c r="D435" s="146" t="s">
        <v>155</v>
      </c>
      <c r="E435" s="14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3</v>
      </c>
    </row>
    <row r="436" spans="1:65">
      <c r="A436" s="30"/>
      <c r="B436" s="19"/>
      <c r="C436" s="9"/>
      <c r="D436" s="10" t="s">
        <v>196</v>
      </c>
      <c r="E436" s="14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/>
      <c r="C437" s="9"/>
      <c r="D437" s="26"/>
      <c r="E437" s="14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8">
        <v>1</v>
      </c>
      <c r="C438" s="14">
        <v>1</v>
      </c>
      <c r="D438" s="212">
        <v>33.5</v>
      </c>
      <c r="E438" s="213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4"/>
      <c r="T438" s="214"/>
      <c r="U438" s="214"/>
      <c r="V438" s="214"/>
      <c r="W438" s="214"/>
      <c r="X438" s="214"/>
      <c r="Y438" s="214"/>
      <c r="Z438" s="214"/>
      <c r="AA438" s="214"/>
      <c r="AB438" s="214"/>
      <c r="AC438" s="214"/>
      <c r="AD438" s="214"/>
      <c r="AE438" s="214"/>
      <c r="AF438" s="214"/>
      <c r="AG438" s="214"/>
      <c r="AH438" s="214"/>
      <c r="AI438" s="214"/>
      <c r="AJ438" s="214"/>
      <c r="AK438" s="214"/>
      <c r="AL438" s="214"/>
      <c r="AM438" s="214"/>
      <c r="AN438" s="214"/>
      <c r="AO438" s="214"/>
      <c r="AP438" s="214"/>
      <c r="AQ438" s="214"/>
      <c r="AR438" s="214"/>
      <c r="AS438" s="214"/>
      <c r="AT438" s="214"/>
      <c r="AU438" s="214"/>
      <c r="AV438" s="214"/>
      <c r="AW438" s="214"/>
      <c r="AX438" s="214"/>
      <c r="AY438" s="214"/>
      <c r="AZ438" s="214"/>
      <c r="BA438" s="214"/>
      <c r="BB438" s="214"/>
      <c r="BC438" s="214"/>
      <c r="BD438" s="214"/>
      <c r="BE438" s="214"/>
      <c r="BF438" s="214"/>
      <c r="BG438" s="214"/>
      <c r="BH438" s="214"/>
      <c r="BI438" s="214"/>
      <c r="BJ438" s="214"/>
      <c r="BK438" s="214"/>
      <c r="BL438" s="214"/>
      <c r="BM438" s="215">
        <v>1</v>
      </c>
    </row>
    <row r="439" spans="1:65">
      <c r="A439" s="30"/>
      <c r="B439" s="19">
        <v>1</v>
      </c>
      <c r="C439" s="9">
        <v>2</v>
      </c>
      <c r="D439" s="216">
        <v>33.1</v>
      </c>
      <c r="E439" s="213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4"/>
      <c r="T439" s="214"/>
      <c r="U439" s="214"/>
      <c r="V439" s="214"/>
      <c r="W439" s="214"/>
      <c r="X439" s="214"/>
      <c r="Y439" s="214"/>
      <c r="Z439" s="214"/>
      <c r="AA439" s="214"/>
      <c r="AB439" s="214"/>
      <c r="AC439" s="214"/>
      <c r="AD439" s="214"/>
      <c r="AE439" s="214"/>
      <c r="AF439" s="214"/>
      <c r="AG439" s="214"/>
      <c r="AH439" s="214"/>
      <c r="AI439" s="214"/>
      <c r="AJ439" s="214"/>
      <c r="AK439" s="214"/>
      <c r="AL439" s="214"/>
      <c r="AM439" s="214"/>
      <c r="AN439" s="214"/>
      <c r="AO439" s="214"/>
      <c r="AP439" s="214"/>
      <c r="AQ439" s="214"/>
      <c r="AR439" s="214"/>
      <c r="AS439" s="214"/>
      <c r="AT439" s="214"/>
      <c r="AU439" s="214"/>
      <c r="AV439" s="214"/>
      <c r="AW439" s="214"/>
      <c r="AX439" s="214"/>
      <c r="AY439" s="214"/>
      <c r="AZ439" s="214"/>
      <c r="BA439" s="214"/>
      <c r="BB439" s="214"/>
      <c r="BC439" s="214"/>
      <c r="BD439" s="214"/>
      <c r="BE439" s="214"/>
      <c r="BF439" s="214"/>
      <c r="BG439" s="214"/>
      <c r="BH439" s="214"/>
      <c r="BI439" s="214"/>
      <c r="BJ439" s="214"/>
      <c r="BK439" s="214"/>
      <c r="BL439" s="214"/>
      <c r="BM439" s="215">
        <v>6</v>
      </c>
    </row>
    <row r="440" spans="1:65">
      <c r="A440" s="30"/>
      <c r="B440" s="19">
        <v>1</v>
      </c>
      <c r="C440" s="9">
        <v>3</v>
      </c>
      <c r="D440" s="216">
        <v>31.4</v>
      </c>
      <c r="E440" s="213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  <c r="BI440" s="214"/>
      <c r="BJ440" s="214"/>
      <c r="BK440" s="214"/>
      <c r="BL440" s="214"/>
      <c r="BM440" s="215">
        <v>16</v>
      </c>
    </row>
    <row r="441" spans="1:65">
      <c r="A441" s="30"/>
      <c r="B441" s="19">
        <v>1</v>
      </c>
      <c r="C441" s="9">
        <v>4</v>
      </c>
      <c r="D441" s="216">
        <v>31.899999999999995</v>
      </c>
      <c r="E441" s="213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  <c r="AF441" s="214"/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  <c r="BI441" s="214"/>
      <c r="BJ441" s="214"/>
      <c r="BK441" s="214"/>
      <c r="BL441" s="214"/>
      <c r="BM441" s="215">
        <v>32.5833333333333</v>
      </c>
    </row>
    <row r="442" spans="1:65">
      <c r="A442" s="30"/>
      <c r="B442" s="19">
        <v>1</v>
      </c>
      <c r="C442" s="9">
        <v>5</v>
      </c>
      <c r="D442" s="216">
        <v>32.5</v>
      </c>
      <c r="E442" s="213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  <c r="AF442" s="214"/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  <c r="BI442" s="214"/>
      <c r="BJ442" s="214"/>
      <c r="BK442" s="214"/>
      <c r="BL442" s="214"/>
      <c r="BM442" s="215">
        <v>12</v>
      </c>
    </row>
    <row r="443" spans="1:65">
      <c r="A443" s="30"/>
      <c r="B443" s="19">
        <v>1</v>
      </c>
      <c r="C443" s="9">
        <v>6</v>
      </c>
      <c r="D443" s="216">
        <v>33.1</v>
      </c>
      <c r="E443" s="213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  <c r="AF443" s="214"/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  <c r="BI443" s="214"/>
      <c r="BJ443" s="214"/>
      <c r="BK443" s="214"/>
      <c r="BL443" s="214"/>
      <c r="BM443" s="217"/>
    </row>
    <row r="444" spans="1:65">
      <c r="A444" s="30"/>
      <c r="B444" s="20" t="s">
        <v>172</v>
      </c>
      <c r="C444" s="12"/>
      <c r="D444" s="218">
        <v>32.583333333333336</v>
      </c>
      <c r="E444" s="213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  <c r="BI444" s="214"/>
      <c r="BJ444" s="214"/>
      <c r="BK444" s="214"/>
      <c r="BL444" s="214"/>
      <c r="BM444" s="217"/>
    </row>
    <row r="445" spans="1:65">
      <c r="A445" s="30"/>
      <c r="B445" s="3" t="s">
        <v>173</v>
      </c>
      <c r="C445" s="29"/>
      <c r="D445" s="216">
        <v>32.799999999999997</v>
      </c>
      <c r="E445" s="213"/>
      <c r="F445" s="214"/>
      <c r="G445" s="214"/>
      <c r="H445" s="214"/>
      <c r="I445" s="214"/>
      <c r="J445" s="214"/>
      <c r="K445" s="214"/>
      <c r="L445" s="214"/>
      <c r="M445" s="214"/>
      <c r="N445" s="214"/>
      <c r="O445" s="214"/>
      <c r="P445" s="214"/>
      <c r="Q445" s="214"/>
      <c r="R445" s="214"/>
      <c r="S445" s="214"/>
      <c r="T445" s="214"/>
      <c r="U445" s="214"/>
      <c r="V445" s="214"/>
      <c r="W445" s="214"/>
      <c r="X445" s="214"/>
      <c r="Y445" s="214"/>
      <c r="Z445" s="214"/>
      <c r="AA445" s="214"/>
      <c r="AB445" s="214"/>
      <c r="AC445" s="214"/>
      <c r="AD445" s="214"/>
      <c r="AE445" s="214"/>
      <c r="AF445" s="214"/>
      <c r="AG445" s="214"/>
      <c r="AH445" s="214"/>
      <c r="AI445" s="214"/>
      <c r="AJ445" s="214"/>
      <c r="AK445" s="214"/>
      <c r="AL445" s="214"/>
      <c r="AM445" s="214"/>
      <c r="AN445" s="214"/>
      <c r="AO445" s="214"/>
      <c r="AP445" s="214"/>
      <c r="AQ445" s="214"/>
      <c r="AR445" s="214"/>
      <c r="AS445" s="214"/>
      <c r="AT445" s="214"/>
      <c r="AU445" s="214"/>
      <c r="AV445" s="214"/>
      <c r="AW445" s="214"/>
      <c r="AX445" s="214"/>
      <c r="AY445" s="214"/>
      <c r="AZ445" s="214"/>
      <c r="BA445" s="214"/>
      <c r="BB445" s="214"/>
      <c r="BC445" s="214"/>
      <c r="BD445" s="214"/>
      <c r="BE445" s="214"/>
      <c r="BF445" s="214"/>
      <c r="BG445" s="214"/>
      <c r="BH445" s="214"/>
      <c r="BI445" s="214"/>
      <c r="BJ445" s="214"/>
      <c r="BK445" s="214"/>
      <c r="BL445" s="214"/>
      <c r="BM445" s="217"/>
    </row>
    <row r="446" spans="1:65">
      <c r="A446" s="30"/>
      <c r="B446" s="3" t="s">
        <v>174</v>
      </c>
      <c r="C446" s="29"/>
      <c r="D446" s="216">
        <v>0.80601902376226164</v>
      </c>
      <c r="E446" s="213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4"/>
      <c r="T446" s="214"/>
      <c r="U446" s="214"/>
      <c r="V446" s="214"/>
      <c r="W446" s="214"/>
      <c r="X446" s="214"/>
      <c r="Y446" s="214"/>
      <c r="Z446" s="214"/>
      <c r="AA446" s="214"/>
      <c r="AB446" s="214"/>
      <c r="AC446" s="214"/>
      <c r="AD446" s="214"/>
      <c r="AE446" s="214"/>
      <c r="AF446" s="214"/>
      <c r="AG446" s="214"/>
      <c r="AH446" s="214"/>
      <c r="AI446" s="214"/>
      <c r="AJ446" s="214"/>
      <c r="AK446" s="214"/>
      <c r="AL446" s="214"/>
      <c r="AM446" s="214"/>
      <c r="AN446" s="214"/>
      <c r="AO446" s="214"/>
      <c r="AP446" s="214"/>
      <c r="AQ446" s="214"/>
      <c r="AR446" s="214"/>
      <c r="AS446" s="214"/>
      <c r="AT446" s="214"/>
      <c r="AU446" s="214"/>
      <c r="AV446" s="214"/>
      <c r="AW446" s="214"/>
      <c r="AX446" s="214"/>
      <c r="AY446" s="214"/>
      <c r="AZ446" s="214"/>
      <c r="BA446" s="214"/>
      <c r="BB446" s="214"/>
      <c r="BC446" s="214"/>
      <c r="BD446" s="214"/>
      <c r="BE446" s="214"/>
      <c r="BF446" s="214"/>
      <c r="BG446" s="214"/>
      <c r="BH446" s="214"/>
      <c r="BI446" s="214"/>
      <c r="BJ446" s="214"/>
      <c r="BK446" s="214"/>
      <c r="BL446" s="214"/>
      <c r="BM446" s="217"/>
    </row>
    <row r="447" spans="1:65">
      <c r="A447" s="30"/>
      <c r="B447" s="3" t="s">
        <v>83</v>
      </c>
      <c r="C447" s="29"/>
      <c r="D447" s="13">
        <v>2.4737156739506751E-2</v>
      </c>
      <c r="E447" s="14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30"/>
      <c r="B448" s="3" t="s">
        <v>175</v>
      </c>
      <c r="C448" s="29"/>
      <c r="D448" s="13">
        <v>1.1102230246251565E-15</v>
      </c>
      <c r="E448" s="14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30"/>
      <c r="B449" s="46" t="s">
        <v>176</v>
      </c>
      <c r="C449" s="47"/>
      <c r="D449" s="45" t="s">
        <v>169</v>
      </c>
      <c r="E449" s="14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1"/>
      <c r="C450" s="20"/>
      <c r="D450" s="20"/>
      <c r="BM450" s="54"/>
    </row>
    <row r="451" spans="1:65" ht="15">
      <c r="B451" s="8" t="s">
        <v>285</v>
      </c>
      <c r="BM451" s="28" t="s">
        <v>177</v>
      </c>
    </row>
    <row r="452" spans="1:65" ht="15">
      <c r="A452" s="25" t="s">
        <v>20</v>
      </c>
      <c r="B452" s="18" t="s">
        <v>101</v>
      </c>
      <c r="C452" s="15" t="s">
        <v>102</v>
      </c>
      <c r="D452" s="16" t="s">
        <v>152</v>
      </c>
      <c r="E452" s="14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153</v>
      </c>
      <c r="C453" s="9" t="s">
        <v>153</v>
      </c>
      <c r="D453" s="146" t="s">
        <v>155</v>
      </c>
      <c r="E453" s="14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196</v>
      </c>
      <c r="E454" s="14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/>
      <c r="C455" s="9"/>
      <c r="D455" s="26"/>
      <c r="E455" s="14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8">
        <v>1</v>
      </c>
      <c r="C456" s="14">
        <v>1</v>
      </c>
      <c r="D456" s="212">
        <v>44.4</v>
      </c>
      <c r="E456" s="213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  <c r="BI456" s="214"/>
      <c r="BJ456" s="214"/>
      <c r="BK456" s="214"/>
      <c r="BL456" s="214"/>
      <c r="BM456" s="215">
        <v>1</v>
      </c>
    </row>
    <row r="457" spans="1:65">
      <c r="A457" s="30"/>
      <c r="B457" s="19">
        <v>1</v>
      </c>
      <c r="C457" s="9">
        <v>2</v>
      </c>
      <c r="D457" s="216">
        <v>45</v>
      </c>
      <c r="E457" s="213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  <c r="BI457" s="214"/>
      <c r="BJ457" s="214"/>
      <c r="BK457" s="214"/>
      <c r="BL457" s="214"/>
      <c r="BM457" s="215">
        <v>7</v>
      </c>
    </row>
    <row r="458" spans="1:65">
      <c r="A458" s="30"/>
      <c r="B458" s="19">
        <v>1</v>
      </c>
      <c r="C458" s="9">
        <v>3</v>
      </c>
      <c r="D458" s="216">
        <v>45</v>
      </c>
      <c r="E458" s="213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4"/>
      <c r="AG458" s="214"/>
      <c r="AH458" s="214"/>
      <c r="AI458" s="214"/>
      <c r="AJ458" s="214"/>
      <c r="AK458" s="214"/>
      <c r="AL458" s="214"/>
      <c r="AM458" s="214"/>
      <c r="AN458" s="214"/>
      <c r="AO458" s="214"/>
      <c r="AP458" s="214"/>
      <c r="AQ458" s="214"/>
      <c r="AR458" s="214"/>
      <c r="AS458" s="214"/>
      <c r="AT458" s="214"/>
      <c r="AU458" s="214"/>
      <c r="AV458" s="214"/>
      <c r="AW458" s="214"/>
      <c r="AX458" s="214"/>
      <c r="AY458" s="214"/>
      <c r="AZ458" s="214"/>
      <c r="BA458" s="214"/>
      <c r="BB458" s="214"/>
      <c r="BC458" s="214"/>
      <c r="BD458" s="214"/>
      <c r="BE458" s="214"/>
      <c r="BF458" s="214"/>
      <c r="BG458" s="214"/>
      <c r="BH458" s="214"/>
      <c r="BI458" s="214"/>
      <c r="BJ458" s="214"/>
      <c r="BK458" s="214"/>
      <c r="BL458" s="214"/>
      <c r="BM458" s="215">
        <v>16</v>
      </c>
    </row>
    <row r="459" spans="1:65">
      <c r="A459" s="30"/>
      <c r="B459" s="19">
        <v>1</v>
      </c>
      <c r="C459" s="9">
        <v>4</v>
      </c>
      <c r="D459" s="216">
        <v>45.5</v>
      </c>
      <c r="E459" s="213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4"/>
      <c r="T459" s="214"/>
      <c r="U459" s="214"/>
      <c r="V459" s="214"/>
      <c r="W459" s="214"/>
      <c r="X459" s="214"/>
      <c r="Y459" s="214"/>
      <c r="Z459" s="214"/>
      <c r="AA459" s="214"/>
      <c r="AB459" s="214"/>
      <c r="AC459" s="214"/>
      <c r="AD459" s="214"/>
      <c r="AE459" s="214"/>
      <c r="AF459" s="214"/>
      <c r="AG459" s="214"/>
      <c r="AH459" s="214"/>
      <c r="AI459" s="214"/>
      <c r="AJ459" s="214"/>
      <c r="AK459" s="214"/>
      <c r="AL459" s="214"/>
      <c r="AM459" s="214"/>
      <c r="AN459" s="214"/>
      <c r="AO459" s="214"/>
      <c r="AP459" s="214"/>
      <c r="AQ459" s="214"/>
      <c r="AR459" s="214"/>
      <c r="AS459" s="214"/>
      <c r="AT459" s="214"/>
      <c r="AU459" s="214"/>
      <c r="AV459" s="214"/>
      <c r="AW459" s="214"/>
      <c r="AX459" s="214"/>
      <c r="AY459" s="214"/>
      <c r="AZ459" s="214"/>
      <c r="BA459" s="214"/>
      <c r="BB459" s="214"/>
      <c r="BC459" s="214"/>
      <c r="BD459" s="214"/>
      <c r="BE459" s="214"/>
      <c r="BF459" s="214"/>
      <c r="BG459" s="214"/>
      <c r="BH459" s="214"/>
      <c r="BI459" s="214"/>
      <c r="BJ459" s="214"/>
      <c r="BK459" s="214"/>
      <c r="BL459" s="214"/>
      <c r="BM459" s="215">
        <v>44.966666666666697</v>
      </c>
    </row>
    <row r="460" spans="1:65">
      <c r="A460" s="30"/>
      <c r="B460" s="19">
        <v>1</v>
      </c>
      <c r="C460" s="9">
        <v>5</v>
      </c>
      <c r="D460" s="216">
        <v>45</v>
      </c>
      <c r="E460" s="213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4"/>
      <c r="T460" s="214"/>
      <c r="U460" s="214"/>
      <c r="V460" s="214"/>
      <c r="W460" s="214"/>
      <c r="X460" s="214"/>
      <c r="Y460" s="214"/>
      <c r="Z460" s="214"/>
      <c r="AA460" s="214"/>
      <c r="AB460" s="214"/>
      <c r="AC460" s="214"/>
      <c r="AD460" s="214"/>
      <c r="AE460" s="214"/>
      <c r="AF460" s="214"/>
      <c r="AG460" s="214"/>
      <c r="AH460" s="214"/>
      <c r="AI460" s="214"/>
      <c r="AJ460" s="214"/>
      <c r="AK460" s="214"/>
      <c r="AL460" s="214"/>
      <c r="AM460" s="214"/>
      <c r="AN460" s="214"/>
      <c r="AO460" s="214"/>
      <c r="AP460" s="214"/>
      <c r="AQ460" s="214"/>
      <c r="AR460" s="214"/>
      <c r="AS460" s="214"/>
      <c r="AT460" s="214"/>
      <c r="AU460" s="214"/>
      <c r="AV460" s="214"/>
      <c r="AW460" s="214"/>
      <c r="AX460" s="214"/>
      <c r="AY460" s="214"/>
      <c r="AZ460" s="214"/>
      <c r="BA460" s="214"/>
      <c r="BB460" s="214"/>
      <c r="BC460" s="214"/>
      <c r="BD460" s="214"/>
      <c r="BE460" s="214"/>
      <c r="BF460" s="214"/>
      <c r="BG460" s="214"/>
      <c r="BH460" s="214"/>
      <c r="BI460" s="214"/>
      <c r="BJ460" s="214"/>
      <c r="BK460" s="214"/>
      <c r="BL460" s="214"/>
      <c r="BM460" s="215">
        <v>13</v>
      </c>
    </row>
    <row r="461" spans="1:65">
      <c r="A461" s="30"/>
      <c r="B461" s="19">
        <v>1</v>
      </c>
      <c r="C461" s="9">
        <v>6</v>
      </c>
      <c r="D461" s="216">
        <v>44.9</v>
      </c>
      <c r="E461" s="213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4"/>
      <c r="T461" s="214"/>
      <c r="U461" s="214"/>
      <c r="V461" s="214"/>
      <c r="W461" s="214"/>
      <c r="X461" s="214"/>
      <c r="Y461" s="214"/>
      <c r="Z461" s="214"/>
      <c r="AA461" s="214"/>
      <c r="AB461" s="214"/>
      <c r="AC461" s="214"/>
      <c r="AD461" s="214"/>
      <c r="AE461" s="214"/>
      <c r="AF461" s="214"/>
      <c r="AG461" s="214"/>
      <c r="AH461" s="214"/>
      <c r="AI461" s="214"/>
      <c r="AJ461" s="214"/>
      <c r="AK461" s="214"/>
      <c r="AL461" s="214"/>
      <c r="AM461" s="214"/>
      <c r="AN461" s="214"/>
      <c r="AO461" s="214"/>
      <c r="AP461" s="214"/>
      <c r="AQ461" s="214"/>
      <c r="AR461" s="214"/>
      <c r="AS461" s="214"/>
      <c r="AT461" s="214"/>
      <c r="AU461" s="214"/>
      <c r="AV461" s="214"/>
      <c r="AW461" s="214"/>
      <c r="AX461" s="214"/>
      <c r="AY461" s="214"/>
      <c r="AZ461" s="214"/>
      <c r="BA461" s="214"/>
      <c r="BB461" s="214"/>
      <c r="BC461" s="214"/>
      <c r="BD461" s="214"/>
      <c r="BE461" s="214"/>
      <c r="BF461" s="214"/>
      <c r="BG461" s="214"/>
      <c r="BH461" s="214"/>
      <c r="BI461" s="214"/>
      <c r="BJ461" s="214"/>
      <c r="BK461" s="214"/>
      <c r="BL461" s="214"/>
      <c r="BM461" s="217"/>
    </row>
    <row r="462" spans="1:65">
      <c r="A462" s="30"/>
      <c r="B462" s="20" t="s">
        <v>172</v>
      </c>
      <c r="C462" s="12"/>
      <c r="D462" s="218">
        <v>44.966666666666669</v>
      </c>
      <c r="E462" s="213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4"/>
      <c r="T462" s="214"/>
      <c r="U462" s="214"/>
      <c r="V462" s="214"/>
      <c r="W462" s="214"/>
      <c r="X462" s="214"/>
      <c r="Y462" s="214"/>
      <c r="Z462" s="214"/>
      <c r="AA462" s="214"/>
      <c r="AB462" s="214"/>
      <c r="AC462" s="214"/>
      <c r="AD462" s="214"/>
      <c r="AE462" s="214"/>
      <c r="AF462" s="214"/>
      <c r="AG462" s="214"/>
      <c r="AH462" s="214"/>
      <c r="AI462" s="214"/>
      <c r="AJ462" s="214"/>
      <c r="AK462" s="214"/>
      <c r="AL462" s="214"/>
      <c r="AM462" s="214"/>
      <c r="AN462" s="214"/>
      <c r="AO462" s="214"/>
      <c r="AP462" s="214"/>
      <c r="AQ462" s="214"/>
      <c r="AR462" s="214"/>
      <c r="AS462" s="214"/>
      <c r="AT462" s="214"/>
      <c r="AU462" s="214"/>
      <c r="AV462" s="214"/>
      <c r="AW462" s="214"/>
      <c r="AX462" s="214"/>
      <c r="AY462" s="214"/>
      <c r="AZ462" s="214"/>
      <c r="BA462" s="214"/>
      <c r="BB462" s="214"/>
      <c r="BC462" s="214"/>
      <c r="BD462" s="214"/>
      <c r="BE462" s="214"/>
      <c r="BF462" s="214"/>
      <c r="BG462" s="214"/>
      <c r="BH462" s="214"/>
      <c r="BI462" s="214"/>
      <c r="BJ462" s="214"/>
      <c r="BK462" s="214"/>
      <c r="BL462" s="214"/>
      <c r="BM462" s="217"/>
    </row>
    <row r="463" spans="1:65">
      <c r="A463" s="30"/>
      <c r="B463" s="3" t="s">
        <v>173</v>
      </c>
      <c r="C463" s="29"/>
      <c r="D463" s="216">
        <v>45</v>
      </c>
      <c r="E463" s="213"/>
      <c r="F463" s="214"/>
      <c r="G463" s="214"/>
      <c r="H463" s="214"/>
      <c r="I463" s="214"/>
      <c r="J463" s="214"/>
      <c r="K463" s="214"/>
      <c r="L463" s="214"/>
      <c r="M463" s="214"/>
      <c r="N463" s="214"/>
      <c r="O463" s="214"/>
      <c r="P463" s="214"/>
      <c r="Q463" s="214"/>
      <c r="R463" s="214"/>
      <c r="S463" s="214"/>
      <c r="T463" s="214"/>
      <c r="U463" s="214"/>
      <c r="V463" s="214"/>
      <c r="W463" s="214"/>
      <c r="X463" s="214"/>
      <c r="Y463" s="214"/>
      <c r="Z463" s="214"/>
      <c r="AA463" s="214"/>
      <c r="AB463" s="214"/>
      <c r="AC463" s="214"/>
      <c r="AD463" s="214"/>
      <c r="AE463" s="214"/>
      <c r="AF463" s="214"/>
      <c r="AG463" s="214"/>
      <c r="AH463" s="214"/>
      <c r="AI463" s="214"/>
      <c r="AJ463" s="214"/>
      <c r="AK463" s="214"/>
      <c r="AL463" s="214"/>
      <c r="AM463" s="214"/>
      <c r="AN463" s="214"/>
      <c r="AO463" s="214"/>
      <c r="AP463" s="214"/>
      <c r="AQ463" s="214"/>
      <c r="AR463" s="214"/>
      <c r="AS463" s="214"/>
      <c r="AT463" s="214"/>
      <c r="AU463" s="214"/>
      <c r="AV463" s="214"/>
      <c r="AW463" s="214"/>
      <c r="AX463" s="214"/>
      <c r="AY463" s="214"/>
      <c r="AZ463" s="214"/>
      <c r="BA463" s="214"/>
      <c r="BB463" s="214"/>
      <c r="BC463" s="214"/>
      <c r="BD463" s="214"/>
      <c r="BE463" s="214"/>
      <c r="BF463" s="214"/>
      <c r="BG463" s="214"/>
      <c r="BH463" s="214"/>
      <c r="BI463" s="214"/>
      <c r="BJ463" s="214"/>
      <c r="BK463" s="214"/>
      <c r="BL463" s="214"/>
      <c r="BM463" s="217"/>
    </row>
    <row r="464" spans="1:65">
      <c r="A464" s="30"/>
      <c r="B464" s="3" t="s">
        <v>174</v>
      </c>
      <c r="C464" s="29"/>
      <c r="D464" s="216">
        <v>0.35023801430836576</v>
      </c>
      <c r="E464" s="213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4"/>
      <c r="T464" s="214"/>
      <c r="U464" s="214"/>
      <c r="V464" s="214"/>
      <c r="W464" s="214"/>
      <c r="X464" s="214"/>
      <c r="Y464" s="214"/>
      <c r="Z464" s="214"/>
      <c r="AA464" s="214"/>
      <c r="AB464" s="214"/>
      <c r="AC464" s="214"/>
      <c r="AD464" s="214"/>
      <c r="AE464" s="214"/>
      <c r="AF464" s="214"/>
      <c r="AG464" s="214"/>
      <c r="AH464" s="214"/>
      <c r="AI464" s="214"/>
      <c r="AJ464" s="214"/>
      <c r="AK464" s="214"/>
      <c r="AL464" s="214"/>
      <c r="AM464" s="214"/>
      <c r="AN464" s="214"/>
      <c r="AO464" s="214"/>
      <c r="AP464" s="214"/>
      <c r="AQ464" s="214"/>
      <c r="AR464" s="214"/>
      <c r="AS464" s="214"/>
      <c r="AT464" s="214"/>
      <c r="AU464" s="214"/>
      <c r="AV464" s="214"/>
      <c r="AW464" s="214"/>
      <c r="AX464" s="214"/>
      <c r="AY464" s="214"/>
      <c r="AZ464" s="214"/>
      <c r="BA464" s="214"/>
      <c r="BB464" s="214"/>
      <c r="BC464" s="214"/>
      <c r="BD464" s="214"/>
      <c r="BE464" s="214"/>
      <c r="BF464" s="214"/>
      <c r="BG464" s="214"/>
      <c r="BH464" s="214"/>
      <c r="BI464" s="214"/>
      <c r="BJ464" s="214"/>
      <c r="BK464" s="214"/>
      <c r="BL464" s="214"/>
      <c r="BM464" s="217"/>
    </row>
    <row r="465" spans="1:65">
      <c r="A465" s="30"/>
      <c r="B465" s="3" t="s">
        <v>83</v>
      </c>
      <c r="C465" s="29"/>
      <c r="D465" s="13">
        <v>7.7888364931437901E-3</v>
      </c>
      <c r="E465" s="14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30"/>
      <c r="B466" s="3" t="s">
        <v>175</v>
      </c>
      <c r="C466" s="29"/>
      <c r="D466" s="13">
        <v>-6.6613381477509392E-16</v>
      </c>
      <c r="E466" s="14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30"/>
      <c r="B467" s="46" t="s">
        <v>176</v>
      </c>
      <c r="C467" s="47"/>
      <c r="D467" s="45" t="s">
        <v>169</v>
      </c>
      <c r="E467" s="14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1"/>
      <c r="C468" s="20"/>
      <c r="D468" s="20"/>
      <c r="BM468" s="54"/>
    </row>
    <row r="469" spans="1:65" ht="15">
      <c r="B469" s="8" t="s">
        <v>286</v>
      </c>
      <c r="BM469" s="28" t="s">
        <v>177</v>
      </c>
    </row>
    <row r="470" spans="1:65" ht="15">
      <c r="A470" s="25" t="s">
        <v>23</v>
      </c>
      <c r="B470" s="18" t="s">
        <v>101</v>
      </c>
      <c r="C470" s="15" t="s">
        <v>102</v>
      </c>
      <c r="D470" s="16" t="s">
        <v>152</v>
      </c>
      <c r="E470" s="14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153</v>
      </c>
      <c r="C471" s="9" t="s">
        <v>153</v>
      </c>
      <c r="D471" s="146" t="s">
        <v>155</v>
      </c>
      <c r="E471" s="14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3</v>
      </c>
    </row>
    <row r="472" spans="1:65">
      <c r="A472" s="30"/>
      <c r="B472" s="19"/>
      <c r="C472" s="9"/>
      <c r="D472" s="10" t="s">
        <v>196</v>
      </c>
      <c r="E472" s="14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4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0.31</v>
      </c>
      <c r="E474" s="14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0.3</v>
      </c>
      <c r="E475" s="14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8</v>
      </c>
    </row>
    <row r="476" spans="1:65">
      <c r="A476" s="30"/>
      <c r="B476" s="19">
        <v>1</v>
      </c>
      <c r="C476" s="9">
        <v>3</v>
      </c>
      <c r="D476" s="11">
        <v>0.28000000000000003</v>
      </c>
      <c r="E476" s="14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0.28999999999999998</v>
      </c>
      <c r="E477" s="14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0.29833333333333301</v>
      </c>
    </row>
    <row r="478" spans="1:65">
      <c r="A478" s="30"/>
      <c r="B478" s="19">
        <v>1</v>
      </c>
      <c r="C478" s="9">
        <v>5</v>
      </c>
      <c r="D478" s="11">
        <v>0.3</v>
      </c>
      <c r="E478" s="14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14</v>
      </c>
    </row>
    <row r="479" spans="1:65">
      <c r="A479" s="30"/>
      <c r="B479" s="19">
        <v>1</v>
      </c>
      <c r="C479" s="9">
        <v>6</v>
      </c>
      <c r="D479" s="11">
        <v>0.31</v>
      </c>
      <c r="E479" s="14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4"/>
    </row>
    <row r="480" spans="1:65">
      <c r="A480" s="30"/>
      <c r="B480" s="20" t="s">
        <v>172</v>
      </c>
      <c r="C480" s="12"/>
      <c r="D480" s="23">
        <v>0.29833333333333334</v>
      </c>
      <c r="E480" s="14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4"/>
    </row>
    <row r="481" spans="1:65">
      <c r="A481" s="30"/>
      <c r="B481" s="3" t="s">
        <v>173</v>
      </c>
      <c r="C481" s="29"/>
      <c r="D481" s="11">
        <v>0.3</v>
      </c>
      <c r="E481" s="14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4"/>
    </row>
    <row r="482" spans="1:65">
      <c r="A482" s="30"/>
      <c r="B482" s="3" t="s">
        <v>174</v>
      </c>
      <c r="C482" s="29"/>
      <c r="D482" s="24">
        <v>1.1690451944500115E-2</v>
      </c>
      <c r="E482" s="14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4"/>
    </row>
    <row r="483" spans="1:65">
      <c r="A483" s="30"/>
      <c r="B483" s="3" t="s">
        <v>83</v>
      </c>
      <c r="C483" s="29"/>
      <c r="D483" s="13">
        <v>3.918587243966519E-2</v>
      </c>
      <c r="E483" s="14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30"/>
      <c r="B484" s="3" t="s">
        <v>175</v>
      </c>
      <c r="C484" s="29"/>
      <c r="D484" s="13">
        <v>1.1102230246251565E-15</v>
      </c>
      <c r="E484" s="14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30"/>
      <c r="B485" s="46" t="s">
        <v>176</v>
      </c>
      <c r="C485" s="47"/>
      <c r="D485" s="45" t="s">
        <v>169</v>
      </c>
      <c r="E485" s="14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1"/>
      <c r="C486" s="20"/>
      <c r="D486" s="20"/>
      <c r="BM486" s="54"/>
    </row>
    <row r="487" spans="1:65" ht="15">
      <c r="B487" s="8" t="s">
        <v>287</v>
      </c>
      <c r="BM487" s="28" t="s">
        <v>177</v>
      </c>
    </row>
    <row r="488" spans="1:65" ht="15">
      <c r="A488" s="25" t="s">
        <v>53</v>
      </c>
      <c r="B488" s="18" t="s">
        <v>101</v>
      </c>
      <c r="C488" s="15" t="s">
        <v>102</v>
      </c>
      <c r="D488" s="16" t="s">
        <v>152</v>
      </c>
      <c r="E488" s="14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153</v>
      </c>
      <c r="C489" s="9" t="s">
        <v>153</v>
      </c>
      <c r="D489" s="146" t="s">
        <v>155</v>
      </c>
      <c r="E489" s="14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1</v>
      </c>
    </row>
    <row r="490" spans="1:65">
      <c r="A490" s="30"/>
      <c r="B490" s="19"/>
      <c r="C490" s="9"/>
      <c r="D490" s="10" t="s">
        <v>196</v>
      </c>
      <c r="E490" s="14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3</v>
      </c>
    </row>
    <row r="491" spans="1:65">
      <c r="A491" s="30"/>
      <c r="B491" s="19"/>
      <c r="C491" s="9"/>
      <c r="D491" s="26"/>
      <c r="E491" s="14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3</v>
      </c>
    </row>
    <row r="492" spans="1:65">
      <c r="A492" s="30"/>
      <c r="B492" s="18">
        <v>1</v>
      </c>
      <c r="C492" s="14">
        <v>1</v>
      </c>
      <c r="D492" s="219">
        <v>0.19</v>
      </c>
      <c r="E492" s="210"/>
      <c r="F492" s="211"/>
      <c r="G492" s="211"/>
      <c r="H492" s="211"/>
      <c r="I492" s="211"/>
      <c r="J492" s="211"/>
      <c r="K492" s="211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  <c r="AB492" s="211"/>
      <c r="AC492" s="211"/>
      <c r="AD492" s="211"/>
      <c r="AE492" s="211"/>
      <c r="AF492" s="211"/>
      <c r="AG492" s="211"/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1"/>
      <c r="AT492" s="211"/>
      <c r="AU492" s="211"/>
      <c r="AV492" s="211"/>
      <c r="AW492" s="211"/>
      <c r="AX492" s="211"/>
      <c r="AY492" s="211"/>
      <c r="AZ492" s="211"/>
      <c r="BA492" s="211"/>
      <c r="BB492" s="211"/>
      <c r="BC492" s="211"/>
      <c r="BD492" s="211"/>
      <c r="BE492" s="211"/>
      <c r="BF492" s="211"/>
      <c r="BG492" s="211"/>
      <c r="BH492" s="211"/>
      <c r="BI492" s="211"/>
      <c r="BJ492" s="211"/>
      <c r="BK492" s="211"/>
      <c r="BL492" s="211"/>
      <c r="BM492" s="220">
        <v>1</v>
      </c>
    </row>
    <row r="493" spans="1:65">
      <c r="A493" s="30"/>
      <c r="B493" s="19">
        <v>1</v>
      </c>
      <c r="C493" s="9">
        <v>2</v>
      </c>
      <c r="D493" s="24">
        <v>0.19</v>
      </c>
      <c r="E493" s="210"/>
      <c r="F493" s="211"/>
      <c r="G493" s="211"/>
      <c r="H493" s="211"/>
      <c r="I493" s="211"/>
      <c r="J493" s="211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  <c r="AH493" s="211"/>
      <c r="AI493" s="211"/>
      <c r="AJ493" s="211"/>
      <c r="AK493" s="211"/>
      <c r="AL493" s="211"/>
      <c r="AM493" s="211"/>
      <c r="AN493" s="211"/>
      <c r="AO493" s="211"/>
      <c r="AP493" s="211"/>
      <c r="AQ493" s="211"/>
      <c r="AR493" s="211"/>
      <c r="AS493" s="211"/>
      <c r="AT493" s="211"/>
      <c r="AU493" s="211"/>
      <c r="AV493" s="211"/>
      <c r="AW493" s="211"/>
      <c r="AX493" s="211"/>
      <c r="AY493" s="211"/>
      <c r="AZ493" s="211"/>
      <c r="BA493" s="211"/>
      <c r="BB493" s="211"/>
      <c r="BC493" s="211"/>
      <c r="BD493" s="211"/>
      <c r="BE493" s="211"/>
      <c r="BF493" s="211"/>
      <c r="BG493" s="211"/>
      <c r="BH493" s="211"/>
      <c r="BI493" s="211"/>
      <c r="BJ493" s="211"/>
      <c r="BK493" s="211"/>
      <c r="BL493" s="211"/>
      <c r="BM493" s="220">
        <v>9</v>
      </c>
    </row>
    <row r="494" spans="1:65">
      <c r="A494" s="30"/>
      <c r="B494" s="19">
        <v>1</v>
      </c>
      <c r="C494" s="9">
        <v>3</v>
      </c>
      <c r="D494" s="24">
        <v>0.19</v>
      </c>
      <c r="E494" s="210"/>
      <c r="F494" s="211"/>
      <c r="G494" s="211"/>
      <c r="H494" s="211"/>
      <c r="I494" s="211"/>
      <c r="J494" s="211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  <c r="AH494" s="211"/>
      <c r="AI494" s="211"/>
      <c r="AJ494" s="211"/>
      <c r="AK494" s="211"/>
      <c r="AL494" s="211"/>
      <c r="AM494" s="211"/>
      <c r="AN494" s="211"/>
      <c r="AO494" s="211"/>
      <c r="AP494" s="211"/>
      <c r="AQ494" s="211"/>
      <c r="AR494" s="211"/>
      <c r="AS494" s="211"/>
      <c r="AT494" s="211"/>
      <c r="AU494" s="211"/>
      <c r="AV494" s="211"/>
      <c r="AW494" s="211"/>
      <c r="AX494" s="211"/>
      <c r="AY494" s="211"/>
      <c r="AZ494" s="211"/>
      <c r="BA494" s="211"/>
      <c r="BB494" s="211"/>
      <c r="BC494" s="211"/>
      <c r="BD494" s="211"/>
      <c r="BE494" s="211"/>
      <c r="BF494" s="211"/>
      <c r="BG494" s="211"/>
      <c r="BH494" s="211"/>
      <c r="BI494" s="211"/>
      <c r="BJ494" s="211"/>
      <c r="BK494" s="211"/>
      <c r="BL494" s="211"/>
      <c r="BM494" s="220">
        <v>16</v>
      </c>
    </row>
    <row r="495" spans="1:65">
      <c r="A495" s="30"/>
      <c r="B495" s="19">
        <v>1</v>
      </c>
      <c r="C495" s="9">
        <v>4</v>
      </c>
      <c r="D495" s="24">
        <v>0.18</v>
      </c>
      <c r="E495" s="210"/>
      <c r="F495" s="211"/>
      <c r="G495" s="211"/>
      <c r="H495" s="211"/>
      <c r="I495" s="211"/>
      <c r="J495" s="211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  <c r="AH495" s="211"/>
      <c r="AI495" s="211"/>
      <c r="AJ495" s="211"/>
      <c r="AK495" s="211"/>
      <c r="AL495" s="211"/>
      <c r="AM495" s="211"/>
      <c r="AN495" s="211"/>
      <c r="AO495" s="211"/>
      <c r="AP495" s="211"/>
      <c r="AQ495" s="211"/>
      <c r="AR495" s="211"/>
      <c r="AS495" s="211"/>
      <c r="AT495" s="211"/>
      <c r="AU495" s="211"/>
      <c r="AV495" s="211"/>
      <c r="AW495" s="211"/>
      <c r="AX495" s="211"/>
      <c r="AY495" s="211"/>
      <c r="AZ495" s="211"/>
      <c r="BA495" s="211"/>
      <c r="BB495" s="211"/>
      <c r="BC495" s="211"/>
      <c r="BD495" s="211"/>
      <c r="BE495" s="211"/>
      <c r="BF495" s="211"/>
      <c r="BG495" s="211"/>
      <c r="BH495" s="211"/>
      <c r="BI495" s="211"/>
      <c r="BJ495" s="211"/>
      <c r="BK495" s="211"/>
      <c r="BL495" s="211"/>
      <c r="BM495" s="220">
        <v>0.18833333333333299</v>
      </c>
    </row>
    <row r="496" spans="1:65">
      <c r="A496" s="30"/>
      <c r="B496" s="19">
        <v>1</v>
      </c>
      <c r="C496" s="9">
        <v>5</v>
      </c>
      <c r="D496" s="24">
        <v>0.19</v>
      </c>
      <c r="E496" s="210"/>
      <c r="F496" s="211"/>
      <c r="G496" s="211"/>
      <c r="H496" s="211"/>
      <c r="I496" s="211"/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1"/>
      <c r="AT496" s="211"/>
      <c r="AU496" s="211"/>
      <c r="AV496" s="211"/>
      <c r="AW496" s="211"/>
      <c r="AX496" s="211"/>
      <c r="AY496" s="211"/>
      <c r="AZ496" s="211"/>
      <c r="BA496" s="211"/>
      <c r="BB496" s="211"/>
      <c r="BC496" s="211"/>
      <c r="BD496" s="211"/>
      <c r="BE496" s="211"/>
      <c r="BF496" s="211"/>
      <c r="BG496" s="211"/>
      <c r="BH496" s="211"/>
      <c r="BI496" s="211"/>
      <c r="BJ496" s="211"/>
      <c r="BK496" s="211"/>
      <c r="BL496" s="211"/>
      <c r="BM496" s="220">
        <v>15</v>
      </c>
    </row>
    <row r="497" spans="1:65">
      <c r="A497" s="30"/>
      <c r="B497" s="19">
        <v>1</v>
      </c>
      <c r="C497" s="9">
        <v>6</v>
      </c>
      <c r="D497" s="24">
        <v>0.19</v>
      </c>
      <c r="E497" s="210"/>
      <c r="F497" s="211"/>
      <c r="G497" s="211"/>
      <c r="H497" s="211"/>
      <c r="I497" s="211"/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11"/>
      <c r="AT497" s="211"/>
      <c r="AU497" s="211"/>
      <c r="AV497" s="211"/>
      <c r="AW497" s="211"/>
      <c r="AX497" s="211"/>
      <c r="AY497" s="211"/>
      <c r="AZ497" s="211"/>
      <c r="BA497" s="211"/>
      <c r="BB497" s="211"/>
      <c r="BC497" s="211"/>
      <c r="BD497" s="211"/>
      <c r="BE497" s="211"/>
      <c r="BF497" s="211"/>
      <c r="BG497" s="211"/>
      <c r="BH497" s="211"/>
      <c r="BI497" s="211"/>
      <c r="BJ497" s="211"/>
      <c r="BK497" s="211"/>
      <c r="BL497" s="211"/>
      <c r="BM497" s="55"/>
    </row>
    <row r="498" spans="1:65">
      <c r="A498" s="30"/>
      <c r="B498" s="20" t="s">
        <v>172</v>
      </c>
      <c r="C498" s="12"/>
      <c r="D498" s="221">
        <v>0.18833333333333332</v>
      </c>
      <c r="E498" s="210"/>
      <c r="F498" s="211"/>
      <c r="G498" s="211"/>
      <c r="H498" s="211"/>
      <c r="I498" s="211"/>
      <c r="J498" s="211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11"/>
      <c r="AT498" s="211"/>
      <c r="AU498" s="211"/>
      <c r="AV498" s="211"/>
      <c r="AW498" s="211"/>
      <c r="AX498" s="211"/>
      <c r="AY498" s="211"/>
      <c r="AZ498" s="211"/>
      <c r="BA498" s="211"/>
      <c r="BB498" s="211"/>
      <c r="BC498" s="211"/>
      <c r="BD498" s="211"/>
      <c r="BE498" s="211"/>
      <c r="BF498" s="211"/>
      <c r="BG498" s="211"/>
      <c r="BH498" s="211"/>
      <c r="BI498" s="211"/>
      <c r="BJ498" s="211"/>
      <c r="BK498" s="211"/>
      <c r="BL498" s="211"/>
      <c r="BM498" s="55"/>
    </row>
    <row r="499" spans="1:65">
      <c r="A499" s="30"/>
      <c r="B499" s="3" t="s">
        <v>173</v>
      </c>
      <c r="C499" s="29"/>
      <c r="D499" s="24">
        <v>0.19</v>
      </c>
      <c r="E499" s="210"/>
      <c r="F499" s="211"/>
      <c r="G499" s="211"/>
      <c r="H499" s="211"/>
      <c r="I499" s="211"/>
      <c r="J499" s="211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1"/>
      <c r="AT499" s="211"/>
      <c r="AU499" s="211"/>
      <c r="AV499" s="211"/>
      <c r="AW499" s="211"/>
      <c r="AX499" s="211"/>
      <c r="AY499" s="211"/>
      <c r="AZ499" s="211"/>
      <c r="BA499" s="211"/>
      <c r="BB499" s="211"/>
      <c r="BC499" s="211"/>
      <c r="BD499" s="211"/>
      <c r="BE499" s="211"/>
      <c r="BF499" s="211"/>
      <c r="BG499" s="211"/>
      <c r="BH499" s="211"/>
      <c r="BI499" s="211"/>
      <c r="BJ499" s="211"/>
      <c r="BK499" s="211"/>
      <c r="BL499" s="211"/>
      <c r="BM499" s="55"/>
    </row>
    <row r="500" spans="1:65">
      <c r="A500" s="30"/>
      <c r="B500" s="3" t="s">
        <v>174</v>
      </c>
      <c r="C500" s="29"/>
      <c r="D500" s="24">
        <v>4.0824829046386341E-3</v>
      </c>
      <c r="E500" s="210"/>
      <c r="F500" s="211"/>
      <c r="G500" s="211"/>
      <c r="H500" s="211"/>
      <c r="I500" s="211"/>
      <c r="J500" s="211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1"/>
      <c r="AT500" s="211"/>
      <c r="AU500" s="211"/>
      <c r="AV500" s="211"/>
      <c r="AW500" s="211"/>
      <c r="AX500" s="211"/>
      <c r="AY500" s="211"/>
      <c r="AZ500" s="211"/>
      <c r="BA500" s="211"/>
      <c r="BB500" s="211"/>
      <c r="BC500" s="211"/>
      <c r="BD500" s="211"/>
      <c r="BE500" s="211"/>
      <c r="BF500" s="211"/>
      <c r="BG500" s="211"/>
      <c r="BH500" s="211"/>
      <c r="BI500" s="211"/>
      <c r="BJ500" s="211"/>
      <c r="BK500" s="211"/>
      <c r="BL500" s="211"/>
      <c r="BM500" s="55"/>
    </row>
    <row r="501" spans="1:65">
      <c r="A501" s="30"/>
      <c r="B501" s="3" t="s">
        <v>83</v>
      </c>
      <c r="C501" s="29"/>
      <c r="D501" s="13">
        <v>2.1676900378612217E-2</v>
      </c>
      <c r="E501" s="14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30"/>
      <c r="B502" s="3" t="s">
        <v>175</v>
      </c>
      <c r="C502" s="29"/>
      <c r="D502" s="13">
        <v>1.7763568394002505E-15</v>
      </c>
      <c r="E502" s="14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30"/>
      <c r="B503" s="46" t="s">
        <v>176</v>
      </c>
      <c r="C503" s="47"/>
      <c r="D503" s="45" t="s">
        <v>169</v>
      </c>
      <c r="E503" s="14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1"/>
      <c r="C504" s="20"/>
      <c r="D504" s="20"/>
      <c r="BM504" s="54"/>
    </row>
    <row r="505" spans="1:65" ht="15">
      <c r="B505" s="8" t="s">
        <v>288</v>
      </c>
      <c r="BM505" s="28" t="s">
        <v>177</v>
      </c>
    </row>
    <row r="506" spans="1:65" ht="15">
      <c r="A506" s="25" t="s">
        <v>54</v>
      </c>
      <c r="B506" s="18" t="s">
        <v>101</v>
      </c>
      <c r="C506" s="15" t="s">
        <v>102</v>
      </c>
      <c r="D506" s="16" t="s">
        <v>152</v>
      </c>
      <c r="E506" s="14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153</v>
      </c>
      <c r="C507" s="9" t="s">
        <v>153</v>
      </c>
      <c r="D507" s="146" t="s">
        <v>155</v>
      </c>
      <c r="E507" s="14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1</v>
      </c>
    </row>
    <row r="508" spans="1:65">
      <c r="A508" s="30"/>
      <c r="B508" s="19"/>
      <c r="C508" s="9"/>
      <c r="D508" s="10" t="s">
        <v>196</v>
      </c>
      <c r="E508" s="14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3</v>
      </c>
    </row>
    <row r="509" spans="1:65">
      <c r="A509" s="30"/>
      <c r="B509" s="19"/>
      <c r="C509" s="9"/>
      <c r="D509" s="26"/>
      <c r="E509" s="14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3</v>
      </c>
    </row>
    <row r="510" spans="1:65">
      <c r="A510" s="30"/>
      <c r="B510" s="18">
        <v>1</v>
      </c>
      <c r="C510" s="14">
        <v>1</v>
      </c>
      <c r="D510" s="219">
        <v>2.3599999999999999E-2</v>
      </c>
      <c r="E510" s="210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20">
        <v>1</v>
      </c>
    </row>
    <row r="511" spans="1:65">
      <c r="A511" s="30"/>
      <c r="B511" s="19">
        <v>1</v>
      </c>
      <c r="C511" s="9">
        <v>2</v>
      </c>
      <c r="D511" s="24">
        <v>2.3699999999999999E-2</v>
      </c>
      <c r="E511" s="210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  <c r="BI511" s="211"/>
      <c r="BJ511" s="211"/>
      <c r="BK511" s="211"/>
      <c r="BL511" s="211"/>
      <c r="BM511" s="220">
        <v>10</v>
      </c>
    </row>
    <row r="512" spans="1:65">
      <c r="A512" s="30"/>
      <c r="B512" s="19">
        <v>1</v>
      </c>
      <c r="C512" s="9">
        <v>3</v>
      </c>
      <c r="D512" s="24">
        <v>2.2699999999999998E-2</v>
      </c>
      <c r="E512" s="210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1"/>
      <c r="AT512" s="211"/>
      <c r="AU512" s="211"/>
      <c r="AV512" s="211"/>
      <c r="AW512" s="211"/>
      <c r="AX512" s="211"/>
      <c r="AY512" s="211"/>
      <c r="AZ512" s="211"/>
      <c r="BA512" s="211"/>
      <c r="BB512" s="211"/>
      <c r="BC512" s="211"/>
      <c r="BD512" s="211"/>
      <c r="BE512" s="211"/>
      <c r="BF512" s="211"/>
      <c r="BG512" s="211"/>
      <c r="BH512" s="211"/>
      <c r="BI512" s="211"/>
      <c r="BJ512" s="211"/>
      <c r="BK512" s="211"/>
      <c r="BL512" s="211"/>
      <c r="BM512" s="220">
        <v>16</v>
      </c>
    </row>
    <row r="513" spans="1:65">
      <c r="A513" s="30"/>
      <c r="B513" s="19">
        <v>1</v>
      </c>
      <c r="C513" s="9">
        <v>4</v>
      </c>
      <c r="D513" s="24">
        <v>2.2800000000000001E-2</v>
      </c>
      <c r="E513" s="210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1"/>
      <c r="AT513" s="211"/>
      <c r="AU513" s="211"/>
      <c r="AV513" s="211"/>
      <c r="AW513" s="211"/>
      <c r="AX513" s="211"/>
      <c r="AY513" s="211"/>
      <c r="AZ513" s="211"/>
      <c r="BA513" s="211"/>
      <c r="BB513" s="211"/>
      <c r="BC513" s="211"/>
      <c r="BD513" s="211"/>
      <c r="BE513" s="211"/>
      <c r="BF513" s="211"/>
      <c r="BG513" s="211"/>
      <c r="BH513" s="211"/>
      <c r="BI513" s="211"/>
      <c r="BJ513" s="211"/>
      <c r="BK513" s="211"/>
      <c r="BL513" s="211"/>
      <c r="BM513" s="220">
        <v>2.3349999999999999E-2</v>
      </c>
    </row>
    <row r="514" spans="1:65">
      <c r="A514" s="30"/>
      <c r="B514" s="19">
        <v>1</v>
      </c>
      <c r="C514" s="9">
        <v>5</v>
      </c>
      <c r="D514" s="24">
        <v>2.3400000000000001E-2</v>
      </c>
      <c r="E514" s="210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1"/>
      <c r="BD514" s="211"/>
      <c r="BE514" s="211"/>
      <c r="BF514" s="211"/>
      <c r="BG514" s="211"/>
      <c r="BH514" s="211"/>
      <c r="BI514" s="211"/>
      <c r="BJ514" s="211"/>
      <c r="BK514" s="211"/>
      <c r="BL514" s="211"/>
      <c r="BM514" s="220">
        <v>16</v>
      </c>
    </row>
    <row r="515" spans="1:65">
      <c r="A515" s="30"/>
      <c r="B515" s="19">
        <v>1</v>
      </c>
      <c r="C515" s="9">
        <v>6</v>
      </c>
      <c r="D515" s="24">
        <v>2.3900000000000001E-2</v>
      </c>
      <c r="E515" s="210"/>
      <c r="F515" s="211"/>
      <c r="G515" s="211"/>
      <c r="H515" s="211"/>
      <c r="I515" s="211"/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  <c r="AK515" s="211"/>
      <c r="AL515" s="211"/>
      <c r="AM515" s="211"/>
      <c r="AN515" s="211"/>
      <c r="AO515" s="211"/>
      <c r="AP515" s="211"/>
      <c r="AQ515" s="211"/>
      <c r="AR515" s="211"/>
      <c r="AS515" s="211"/>
      <c r="AT515" s="211"/>
      <c r="AU515" s="211"/>
      <c r="AV515" s="211"/>
      <c r="AW515" s="211"/>
      <c r="AX515" s="211"/>
      <c r="AY515" s="211"/>
      <c r="AZ515" s="211"/>
      <c r="BA515" s="211"/>
      <c r="BB515" s="211"/>
      <c r="BC515" s="211"/>
      <c r="BD515" s="211"/>
      <c r="BE515" s="211"/>
      <c r="BF515" s="211"/>
      <c r="BG515" s="211"/>
      <c r="BH515" s="211"/>
      <c r="BI515" s="211"/>
      <c r="BJ515" s="211"/>
      <c r="BK515" s="211"/>
      <c r="BL515" s="211"/>
      <c r="BM515" s="55"/>
    </row>
    <row r="516" spans="1:65">
      <c r="A516" s="30"/>
      <c r="B516" s="20" t="s">
        <v>172</v>
      </c>
      <c r="C516" s="12"/>
      <c r="D516" s="221">
        <v>2.3349999999999999E-2</v>
      </c>
      <c r="E516" s="210"/>
      <c r="F516" s="211"/>
      <c r="G516" s="211"/>
      <c r="H516" s="211"/>
      <c r="I516" s="211"/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  <c r="AR516" s="211"/>
      <c r="AS516" s="211"/>
      <c r="AT516" s="211"/>
      <c r="AU516" s="211"/>
      <c r="AV516" s="211"/>
      <c r="AW516" s="211"/>
      <c r="AX516" s="211"/>
      <c r="AY516" s="211"/>
      <c r="AZ516" s="211"/>
      <c r="BA516" s="211"/>
      <c r="BB516" s="211"/>
      <c r="BC516" s="211"/>
      <c r="BD516" s="211"/>
      <c r="BE516" s="211"/>
      <c r="BF516" s="211"/>
      <c r="BG516" s="211"/>
      <c r="BH516" s="211"/>
      <c r="BI516" s="211"/>
      <c r="BJ516" s="211"/>
      <c r="BK516" s="211"/>
      <c r="BL516" s="211"/>
      <c r="BM516" s="55"/>
    </row>
    <row r="517" spans="1:65">
      <c r="A517" s="30"/>
      <c r="B517" s="3" t="s">
        <v>173</v>
      </c>
      <c r="C517" s="29"/>
      <c r="D517" s="24">
        <v>2.35E-2</v>
      </c>
      <c r="E517" s="210"/>
      <c r="F517" s="211"/>
      <c r="G517" s="211"/>
      <c r="H517" s="211"/>
      <c r="I517" s="211"/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  <c r="AR517" s="211"/>
      <c r="AS517" s="211"/>
      <c r="AT517" s="211"/>
      <c r="AU517" s="211"/>
      <c r="AV517" s="211"/>
      <c r="AW517" s="211"/>
      <c r="AX517" s="211"/>
      <c r="AY517" s="211"/>
      <c r="AZ517" s="211"/>
      <c r="BA517" s="211"/>
      <c r="BB517" s="211"/>
      <c r="BC517" s="211"/>
      <c r="BD517" s="211"/>
      <c r="BE517" s="211"/>
      <c r="BF517" s="211"/>
      <c r="BG517" s="211"/>
      <c r="BH517" s="211"/>
      <c r="BI517" s="211"/>
      <c r="BJ517" s="211"/>
      <c r="BK517" s="211"/>
      <c r="BL517" s="211"/>
      <c r="BM517" s="55"/>
    </row>
    <row r="518" spans="1:65">
      <c r="A518" s="30"/>
      <c r="B518" s="3" t="s">
        <v>174</v>
      </c>
      <c r="C518" s="29"/>
      <c r="D518" s="24">
        <v>4.9295030175464983E-4</v>
      </c>
      <c r="E518" s="210"/>
      <c r="F518" s="211"/>
      <c r="G518" s="211"/>
      <c r="H518" s="211"/>
      <c r="I518" s="211"/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  <c r="AK518" s="211"/>
      <c r="AL518" s="211"/>
      <c r="AM518" s="211"/>
      <c r="AN518" s="211"/>
      <c r="AO518" s="211"/>
      <c r="AP518" s="211"/>
      <c r="AQ518" s="211"/>
      <c r="AR518" s="211"/>
      <c r="AS518" s="211"/>
      <c r="AT518" s="211"/>
      <c r="AU518" s="211"/>
      <c r="AV518" s="211"/>
      <c r="AW518" s="211"/>
      <c r="AX518" s="211"/>
      <c r="AY518" s="211"/>
      <c r="AZ518" s="211"/>
      <c r="BA518" s="211"/>
      <c r="BB518" s="211"/>
      <c r="BC518" s="211"/>
      <c r="BD518" s="211"/>
      <c r="BE518" s="211"/>
      <c r="BF518" s="211"/>
      <c r="BG518" s="211"/>
      <c r="BH518" s="211"/>
      <c r="BI518" s="211"/>
      <c r="BJ518" s="211"/>
      <c r="BK518" s="211"/>
      <c r="BL518" s="211"/>
      <c r="BM518" s="55"/>
    </row>
    <row r="519" spans="1:65">
      <c r="A519" s="30"/>
      <c r="B519" s="3" t="s">
        <v>83</v>
      </c>
      <c r="C519" s="29"/>
      <c r="D519" s="13">
        <v>2.1111361959513911E-2</v>
      </c>
      <c r="E519" s="14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30"/>
      <c r="B520" s="3" t="s">
        <v>175</v>
      </c>
      <c r="C520" s="29"/>
      <c r="D520" s="13">
        <v>0</v>
      </c>
      <c r="E520" s="14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30"/>
      <c r="B521" s="46" t="s">
        <v>176</v>
      </c>
      <c r="C521" s="47"/>
      <c r="D521" s="45" t="s">
        <v>169</v>
      </c>
      <c r="E521" s="14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1"/>
      <c r="C522" s="20"/>
      <c r="D522" s="20"/>
      <c r="BM522" s="54"/>
    </row>
    <row r="523" spans="1:65" ht="15">
      <c r="B523" s="8" t="s">
        <v>289</v>
      </c>
      <c r="BM523" s="28" t="s">
        <v>177</v>
      </c>
    </row>
    <row r="524" spans="1:65" ht="15">
      <c r="A524" s="25" t="s">
        <v>26</v>
      </c>
      <c r="B524" s="18" t="s">
        <v>101</v>
      </c>
      <c r="C524" s="15" t="s">
        <v>102</v>
      </c>
      <c r="D524" s="16" t="s">
        <v>152</v>
      </c>
      <c r="E524" s="14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153</v>
      </c>
      <c r="C525" s="9" t="s">
        <v>153</v>
      </c>
      <c r="D525" s="146" t="s">
        <v>155</v>
      </c>
      <c r="E525" s="14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196</v>
      </c>
      <c r="E526" s="14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4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12">
        <v>23.24</v>
      </c>
      <c r="E528" s="213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4"/>
      <c r="T528" s="214"/>
      <c r="U528" s="214"/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/>
      <c r="AF528" s="214"/>
      <c r="AG528" s="214"/>
      <c r="AH528" s="214"/>
      <c r="AI528" s="214"/>
      <c r="AJ528" s="214"/>
      <c r="AK528" s="214"/>
      <c r="AL528" s="214"/>
      <c r="AM528" s="214"/>
      <c r="AN528" s="214"/>
      <c r="AO528" s="214"/>
      <c r="AP528" s="214"/>
      <c r="AQ528" s="214"/>
      <c r="AR528" s="214"/>
      <c r="AS528" s="214"/>
      <c r="AT528" s="214"/>
      <c r="AU528" s="214"/>
      <c r="AV528" s="214"/>
      <c r="AW528" s="214"/>
      <c r="AX528" s="214"/>
      <c r="AY528" s="214"/>
      <c r="AZ528" s="214"/>
      <c r="BA528" s="214"/>
      <c r="BB528" s="214"/>
      <c r="BC528" s="214"/>
      <c r="BD528" s="214"/>
      <c r="BE528" s="214"/>
      <c r="BF528" s="214"/>
      <c r="BG528" s="214"/>
      <c r="BH528" s="214"/>
      <c r="BI528" s="214"/>
      <c r="BJ528" s="214"/>
      <c r="BK528" s="214"/>
      <c r="BL528" s="214"/>
      <c r="BM528" s="215">
        <v>1</v>
      </c>
    </row>
    <row r="529" spans="1:65">
      <c r="A529" s="30"/>
      <c r="B529" s="19">
        <v>1</v>
      </c>
      <c r="C529" s="9">
        <v>2</v>
      </c>
      <c r="D529" s="216">
        <v>23.11</v>
      </c>
      <c r="E529" s="213"/>
      <c r="F529" s="214"/>
      <c r="G529" s="214"/>
      <c r="H529" s="214"/>
      <c r="I529" s="214"/>
      <c r="J529" s="214"/>
      <c r="K529" s="214"/>
      <c r="L529" s="214"/>
      <c r="M529" s="214"/>
      <c r="N529" s="214"/>
      <c r="O529" s="214"/>
      <c r="P529" s="214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/>
      <c r="AF529" s="214"/>
      <c r="AG529" s="214"/>
      <c r="AH529" s="214"/>
      <c r="AI529" s="214"/>
      <c r="AJ529" s="214"/>
      <c r="AK529" s="214"/>
      <c r="AL529" s="214"/>
      <c r="AM529" s="214"/>
      <c r="AN529" s="214"/>
      <c r="AO529" s="214"/>
      <c r="AP529" s="214"/>
      <c r="AQ529" s="214"/>
      <c r="AR529" s="214"/>
      <c r="AS529" s="214"/>
      <c r="AT529" s="214"/>
      <c r="AU529" s="214"/>
      <c r="AV529" s="214"/>
      <c r="AW529" s="214"/>
      <c r="AX529" s="214"/>
      <c r="AY529" s="214"/>
      <c r="AZ529" s="214"/>
      <c r="BA529" s="214"/>
      <c r="BB529" s="214"/>
      <c r="BC529" s="214"/>
      <c r="BD529" s="214"/>
      <c r="BE529" s="214"/>
      <c r="BF529" s="214"/>
      <c r="BG529" s="214"/>
      <c r="BH529" s="214"/>
      <c r="BI529" s="214"/>
      <c r="BJ529" s="214"/>
      <c r="BK529" s="214"/>
      <c r="BL529" s="214"/>
      <c r="BM529" s="215">
        <v>11</v>
      </c>
    </row>
    <row r="530" spans="1:65">
      <c r="A530" s="30"/>
      <c r="B530" s="19">
        <v>1</v>
      </c>
      <c r="C530" s="9">
        <v>3</v>
      </c>
      <c r="D530" s="216">
        <v>22.7</v>
      </c>
      <c r="E530" s="213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  <c r="AB530" s="214"/>
      <c r="AC530" s="214"/>
      <c r="AD530" s="214"/>
      <c r="AE530" s="214"/>
      <c r="AF530" s="214"/>
      <c r="AG530" s="214"/>
      <c r="AH530" s="214"/>
      <c r="AI530" s="214"/>
      <c r="AJ530" s="214"/>
      <c r="AK530" s="214"/>
      <c r="AL530" s="214"/>
      <c r="AM530" s="214"/>
      <c r="AN530" s="214"/>
      <c r="AO530" s="214"/>
      <c r="AP530" s="214"/>
      <c r="AQ530" s="214"/>
      <c r="AR530" s="214"/>
      <c r="AS530" s="214"/>
      <c r="AT530" s="214"/>
      <c r="AU530" s="214"/>
      <c r="AV530" s="214"/>
      <c r="AW530" s="214"/>
      <c r="AX530" s="214"/>
      <c r="AY530" s="214"/>
      <c r="AZ530" s="214"/>
      <c r="BA530" s="214"/>
      <c r="BB530" s="214"/>
      <c r="BC530" s="214"/>
      <c r="BD530" s="214"/>
      <c r="BE530" s="214"/>
      <c r="BF530" s="214"/>
      <c r="BG530" s="214"/>
      <c r="BH530" s="214"/>
      <c r="BI530" s="214"/>
      <c r="BJ530" s="214"/>
      <c r="BK530" s="214"/>
      <c r="BL530" s="214"/>
      <c r="BM530" s="215">
        <v>16</v>
      </c>
    </row>
    <row r="531" spans="1:65">
      <c r="A531" s="30"/>
      <c r="B531" s="19">
        <v>1</v>
      </c>
      <c r="C531" s="9">
        <v>4</v>
      </c>
      <c r="D531" s="216">
        <v>22.73</v>
      </c>
      <c r="E531" s="213"/>
      <c r="F531" s="214"/>
      <c r="G531" s="214"/>
      <c r="H531" s="214"/>
      <c r="I531" s="214"/>
      <c r="J531" s="214"/>
      <c r="K531" s="214"/>
      <c r="L531" s="214"/>
      <c r="M531" s="214"/>
      <c r="N531" s="214"/>
      <c r="O531" s="214"/>
      <c r="P531" s="214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/>
      <c r="AF531" s="214"/>
      <c r="AG531" s="214"/>
      <c r="AH531" s="214"/>
      <c r="AI531" s="214"/>
      <c r="AJ531" s="214"/>
      <c r="AK531" s="214"/>
      <c r="AL531" s="214"/>
      <c r="AM531" s="214"/>
      <c r="AN531" s="214"/>
      <c r="AO531" s="214"/>
      <c r="AP531" s="214"/>
      <c r="AQ531" s="214"/>
      <c r="AR531" s="214"/>
      <c r="AS531" s="214"/>
      <c r="AT531" s="214"/>
      <c r="AU531" s="214"/>
      <c r="AV531" s="214"/>
      <c r="AW531" s="214"/>
      <c r="AX531" s="214"/>
      <c r="AY531" s="214"/>
      <c r="AZ531" s="214"/>
      <c r="BA531" s="214"/>
      <c r="BB531" s="214"/>
      <c r="BC531" s="214"/>
      <c r="BD531" s="214"/>
      <c r="BE531" s="214"/>
      <c r="BF531" s="214"/>
      <c r="BG531" s="214"/>
      <c r="BH531" s="214"/>
      <c r="BI531" s="214"/>
      <c r="BJ531" s="214"/>
      <c r="BK531" s="214"/>
      <c r="BL531" s="214"/>
      <c r="BM531" s="215">
        <v>22.9716666666667</v>
      </c>
    </row>
    <row r="532" spans="1:65">
      <c r="A532" s="30"/>
      <c r="B532" s="19">
        <v>1</v>
      </c>
      <c r="C532" s="9">
        <v>5</v>
      </c>
      <c r="D532" s="216">
        <v>22.78</v>
      </c>
      <c r="E532" s="213"/>
      <c r="F532" s="214"/>
      <c r="G532" s="214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4"/>
      <c r="AT532" s="214"/>
      <c r="AU532" s="214"/>
      <c r="AV532" s="214"/>
      <c r="AW532" s="214"/>
      <c r="AX532" s="214"/>
      <c r="AY532" s="214"/>
      <c r="AZ532" s="214"/>
      <c r="BA532" s="214"/>
      <c r="BB532" s="214"/>
      <c r="BC532" s="214"/>
      <c r="BD532" s="214"/>
      <c r="BE532" s="214"/>
      <c r="BF532" s="214"/>
      <c r="BG532" s="214"/>
      <c r="BH532" s="214"/>
      <c r="BI532" s="214"/>
      <c r="BJ532" s="214"/>
      <c r="BK532" s="214"/>
      <c r="BL532" s="214"/>
      <c r="BM532" s="215">
        <v>17</v>
      </c>
    </row>
    <row r="533" spans="1:65">
      <c r="A533" s="30"/>
      <c r="B533" s="19">
        <v>1</v>
      </c>
      <c r="C533" s="9">
        <v>6</v>
      </c>
      <c r="D533" s="216">
        <v>23.27</v>
      </c>
      <c r="E533" s="213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4"/>
      <c r="AT533" s="214"/>
      <c r="AU533" s="214"/>
      <c r="AV533" s="214"/>
      <c r="AW533" s="214"/>
      <c r="AX533" s="214"/>
      <c r="AY533" s="214"/>
      <c r="AZ533" s="214"/>
      <c r="BA533" s="214"/>
      <c r="BB533" s="214"/>
      <c r="BC533" s="214"/>
      <c r="BD533" s="214"/>
      <c r="BE533" s="214"/>
      <c r="BF533" s="214"/>
      <c r="BG533" s="214"/>
      <c r="BH533" s="214"/>
      <c r="BI533" s="214"/>
      <c r="BJ533" s="214"/>
      <c r="BK533" s="214"/>
      <c r="BL533" s="214"/>
      <c r="BM533" s="217"/>
    </row>
    <row r="534" spans="1:65">
      <c r="A534" s="30"/>
      <c r="B534" s="20" t="s">
        <v>172</v>
      </c>
      <c r="C534" s="12"/>
      <c r="D534" s="218">
        <v>22.971666666666668</v>
      </c>
      <c r="E534" s="213"/>
      <c r="F534" s="214"/>
      <c r="G534" s="214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4"/>
      <c r="AT534" s="214"/>
      <c r="AU534" s="214"/>
      <c r="AV534" s="214"/>
      <c r="AW534" s="214"/>
      <c r="AX534" s="214"/>
      <c r="AY534" s="214"/>
      <c r="AZ534" s="214"/>
      <c r="BA534" s="214"/>
      <c r="BB534" s="214"/>
      <c r="BC534" s="214"/>
      <c r="BD534" s="214"/>
      <c r="BE534" s="214"/>
      <c r="BF534" s="214"/>
      <c r="BG534" s="214"/>
      <c r="BH534" s="214"/>
      <c r="BI534" s="214"/>
      <c r="BJ534" s="214"/>
      <c r="BK534" s="214"/>
      <c r="BL534" s="214"/>
      <c r="BM534" s="217"/>
    </row>
    <row r="535" spans="1:65">
      <c r="A535" s="30"/>
      <c r="B535" s="3" t="s">
        <v>173</v>
      </c>
      <c r="C535" s="29"/>
      <c r="D535" s="216">
        <v>22.945</v>
      </c>
      <c r="E535" s="213"/>
      <c r="F535" s="214"/>
      <c r="G535" s="214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4"/>
      <c r="AT535" s="214"/>
      <c r="AU535" s="214"/>
      <c r="AV535" s="214"/>
      <c r="AW535" s="214"/>
      <c r="AX535" s="214"/>
      <c r="AY535" s="214"/>
      <c r="AZ535" s="214"/>
      <c r="BA535" s="214"/>
      <c r="BB535" s="214"/>
      <c r="BC535" s="214"/>
      <c r="BD535" s="214"/>
      <c r="BE535" s="214"/>
      <c r="BF535" s="214"/>
      <c r="BG535" s="214"/>
      <c r="BH535" s="214"/>
      <c r="BI535" s="214"/>
      <c r="BJ535" s="214"/>
      <c r="BK535" s="214"/>
      <c r="BL535" s="214"/>
      <c r="BM535" s="217"/>
    </row>
    <row r="536" spans="1:65">
      <c r="A536" s="30"/>
      <c r="B536" s="3" t="s">
        <v>174</v>
      </c>
      <c r="C536" s="29"/>
      <c r="D536" s="216">
        <v>0.26422843652163247</v>
      </c>
      <c r="E536" s="213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4"/>
      <c r="AT536" s="214"/>
      <c r="AU536" s="214"/>
      <c r="AV536" s="214"/>
      <c r="AW536" s="214"/>
      <c r="AX536" s="214"/>
      <c r="AY536" s="214"/>
      <c r="AZ536" s="214"/>
      <c r="BA536" s="214"/>
      <c r="BB536" s="214"/>
      <c r="BC536" s="214"/>
      <c r="BD536" s="214"/>
      <c r="BE536" s="214"/>
      <c r="BF536" s="214"/>
      <c r="BG536" s="214"/>
      <c r="BH536" s="214"/>
      <c r="BI536" s="214"/>
      <c r="BJ536" s="214"/>
      <c r="BK536" s="214"/>
      <c r="BL536" s="214"/>
      <c r="BM536" s="217"/>
    </row>
    <row r="537" spans="1:65">
      <c r="A537" s="30"/>
      <c r="B537" s="3" t="s">
        <v>83</v>
      </c>
      <c r="C537" s="29"/>
      <c r="D537" s="13">
        <v>1.15023624691997E-2</v>
      </c>
      <c r="E537" s="14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30"/>
      <c r="B538" s="3" t="s">
        <v>175</v>
      </c>
      <c r="C538" s="29"/>
      <c r="D538" s="13">
        <v>-1.4432899320127035E-15</v>
      </c>
      <c r="E538" s="14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30"/>
      <c r="B539" s="46" t="s">
        <v>176</v>
      </c>
      <c r="C539" s="47"/>
      <c r="D539" s="45" t="s">
        <v>169</v>
      </c>
      <c r="E539" s="14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1"/>
      <c r="C540" s="20"/>
      <c r="D540" s="20"/>
      <c r="BM540" s="54"/>
    </row>
    <row r="541" spans="1:65" ht="15">
      <c r="B541" s="8" t="s">
        <v>290</v>
      </c>
      <c r="BM541" s="28" t="s">
        <v>177</v>
      </c>
    </row>
    <row r="542" spans="1:65" ht="15">
      <c r="A542" s="25" t="s">
        <v>55</v>
      </c>
      <c r="B542" s="18" t="s">
        <v>101</v>
      </c>
      <c r="C542" s="15" t="s">
        <v>102</v>
      </c>
      <c r="D542" s="16" t="s">
        <v>152</v>
      </c>
      <c r="E542" s="14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153</v>
      </c>
      <c r="C543" s="9" t="s">
        <v>153</v>
      </c>
      <c r="D543" s="146" t="s">
        <v>155</v>
      </c>
      <c r="E543" s="14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196</v>
      </c>
      <c r="E544" s="14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4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9">
        <v>0.56999999999999995</v>
      </c>
      <c r="E546" s="210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  <c r="AH546" s="211"/>
      <c r="AI546" s="211"/>
      <c r="AJ546" s="211"/>
      <c r="AK546" s="211"/>
      <c r="AL546" s="211"/>
      <c r="AM546" s="211"/>
      <c r="AN546" s="211"/>
      <c r="AO546" s="211"/>
      <c r="AP546" s="211"/>
      <c r="AQ546" s="211"/>
      <c r="AR546" s="211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20">
        <v>1</v>
      </c>
    </row>
    <row r="547" spans="1:65">
      <c r="A547" s="30"/>
      <c r="B547" s="19">
        <v>1</v>
      </c>
      <c r="C547" s="9">
        <v>2</v>
      </c>
      <c r="D547" s="24">
        <v>0.57999999999999996</v>
      </c>
      <c r="E547" s="210"/>
      <c r="F547" s="211"/>
      <c r="G547" s="211"/>
      <c r="H547" s="211"/>
      <c r="I547" s="211"/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  <c r="AH547" s="211"/>
      <c r="AI547" s="211"/>
      <c r="AJ547" s="211"/>
      <c r="AK547" s="211"/>
      <c r="AL547" s="211"/>
      <c r="AM547" s="211"/>
      <c r="AN547" s="211"/>
      <c r="AO547" s="211"/>
      <c r="AP547" s="211"/>
      <c r="AQ547" s="211"/>
      <c r="AR547" s="211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20">
        <v>12</v>
      </c>
    </row>
    <row r="548" spans="1:65">
      <c r="A548" s="30"/>
      <c r="B548" s="19">
        <v>1</v>
      </c>
      <c r="C548" s="9">
        <v>3</v>
      </c>
      <c r="D548" s="24">
        <v>0.6</v>
      </c>
      <c r="E548" s="210"/>
      <c r="F548" s="211"/>
      <c r="G548" s="211"/>
      <c r="H548" s="211"/>
      <c r="I548" s="211"/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  <c r="AH548" s="211"/>
      <c r="AI548" s="211"/>
      <c r="AJ548" s="211"/>
      <c r="AK548" s="211"/>
      <c r="AL548" s="211"/>
      <c r="AM548" s="211"/>
      <c r="AN548" s="211"/>
      <c r="AO548" s="211"/>
      <c r="AP548" s="211"/>
      <c r="AQ548" s="211"/>
      <c r="AR548" s="211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20">
        <v>16</v>
      </c>
    </row>
    <row r="549" spans="1:65">
      <c r="A549" s="30"/>
      <c r="B549" s="19">
        <v>1</v>
      </c>
      <c r="C549" s="9">
        <v>4</v>
      </c>
      <c r="D549" s="24">
        <v>0.57999999999999996</v>
      </c>
      <c r="E549" s="210"/>
      <c r="F549" s="211"/>
      <c r="G549" s="211"/>
      <c r="H549" s="211"/>
      <c r="I549" s="211"/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  <c r="AH549" s="211"/>
      <c r="AI549" s="211"/>
      <c r="AJ549" s="211"/>
      <c r="AK549" s="211"/>
      <c r="AL549" s="211"/>
      <c r="AM549" s="211"/>
      <c r="AN549" s="211"/>
      <c r="AO549" s="211"/>
      <c r="AP549" s="211"/>
      <c r="AQ549" s="211"/>
      <c r="AR549" s="211"/>
      <c r="AS549" s="211"/>
      <c r="AT549" s="211"/>
      <c r="AU549" s="211"/>
      <c r="AV549" s="211"/>
      <c r="AW549" s="211"/>
      <c r="AX549" s="211"/>
      <c r="AY549" s="211"/>
      <c r="AZ549" s="211"/>
      <c r="BA549" s="211"/>
      <c r="BB549" s="211"/>
      <c r="BC549" s="211"/>
      <c r="BD549" s="211"/>
      <c r="BE549" s="211"/>
      <c r="BF549" s="211"/>
      <c r="BG549" s="211"/>
      <c r="BH549" s="211"/>
      <c r="BI549" s="211"/>
      <c r="BJ549" s="211"/>
      <c r="BK549" s="211"/>
      <c r="BL549" s="211"/>
      <c r="BM549" s="220">
        <v>0.58499999999999996</v>
      </c>
    </row>
    <row r="550" spans="1:65">
      <c r="A550" s="30"/>
      <c r="B550" s="19">
        <v>1</v>
      </c>
      <c r="C550" s="9">
        <v>5</v>
      </c>
      <c r="D550" s="24">
        <v>0.57999999999999996</v>
      </c>
      <c r="E550" s="210"/>
      <c r="F550" s="211"/>
      <c r="G550" s="211"/>
      <c r="H550" s="211"/>
      <c r="I550" s="211"/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  <c r="AH550" s="211"/>
      <c r="AI550" s="211"/>
      <c r="AJ550" s="211"/>
      <c r="AK550" s="211"/>
      <c r="AL550" s="211"/>
      <c r="AM550" s="211"/>
      <c r="AN550" s="211"/>
      <c r="AO550" s="211"/>
      <c r="AP550" s="211"/>
      <c r="AQ550" s="211"/>
      <c r="AR550" s="211"/>
      <c r="AS550" s="211"/>
      <c r="AT550" s="211"/>
      <c r="AU550" s="211"/>
      <c r="AV550" s="211"/>
      <c r="AW550" s="211"/>
      <c r="AX550" s="211"/>
      <c r="AY550" s="211"/>
      <c r="AZ550" s="211"/>
      <c r="BA550" s="211"/>
      <c r="BB550" s="211"/>
      <c r="BC550" s="211"/>
      <c r="BD550" s="211"/>
      <c r="BE550" s="211"/>
      <c r="BF550" s="211"/>
      <c r="BG550" s="211"/>
      <c r="BH550" s="211"/>
      <c r="BI550" s="211"/>
      <c r="BJ550" s="211"/>
      <c r="BK550" s="211"/>
      <c r="BL550" s="211"/>
      <c r="BM550" s="220">
        <v>18</v>
      </c>
    </row>
    <row r="551" spans="1:65">
      <c r="A551" s="30"/>
      <c r="B551" s="19">
        <v>1</v>
      </c>
      <c r="C551" s="9">
        <v>6</v>
      </c>
      <c r="D551" s="24">
        <v>0.6</v>
      </c>
      <c r="E551" s="210"/>
      <c r="F551" s="211"/>
      <c r="G551" s="211"/>
      <c r="H551" s="211"/>
      <c r="I551" s="211"/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  <c r="AH551" s="211"/>
      <c r="AI551" s="211"/>
      <c r="AJ551" s="211"/>
      <c r="AK551" s="211"/>
      <c r="AL551" s="211"/>
      <c r="AM551" s="211"/>
      <c r="AN551" s="211"/>
      <c r="AO551" s="211"/>
      <c r="AP551" s="211"/>
      <c r="AQ551" s="211"/>
      <c r="AR551" s="211"/>
      <c r="AS551" s="211"/>
      <c r="AT551" s="211"/>
      <c r="AU551" s="211"/>
      <c r="AV551" s="211"/>
      <c r="AW551" s="211"/>
      <c r="AX551" s="211"/>
      <c r="AY551" s="211"/>
      <c r="AZ551" s="211"/>
      <c r="BA551" s="211"/>
      <c r="BB551" s="211"/>
      <c r="BC551" s="211"/>
      <c r="BD551" s="211"/>
      <c r="BE551" s="211"/>
      <c r="BF551" s="211"/>
      <c r="BG551" s="211"/>
      <c r="BH551" s="211"/>
      <c r="BI551" s="211"/>
      <c r="BJ551" s="211"/>
      <c r="BK551" s="211"/>
      <c r="BL551" s="211"/>
      <c r="BM551" s="55"/>
    </row>
    <row r="552" spans="1:65">
      <c r="A552" s="30"/>
      <c r="B552" s="20" t="s">
        <v>172</v>
      </c>
      <c r="C552" s="12"/>
      <c r="D552" s="221">
        <v>0.58500000000000008</v>
      </c>
      <c r="E552" s="210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  <c r="AR552" s="211"/>
      <c r="AS552" s="211"/>
      <c r="AT552" s="211"/>
      <c r="AU552" s="211"/>
      <c r="AV552" s="211"/>
      <c r="AW552" s="211"/>
      <c r="AX552" s="211"/>
      <c r="AY552" s="211"/>
      <c r="AZ552" s="211"/>
      <c r="BA552" s="211"/>
      <c r="BB552" s="211"/>
      <c r="BC552" s="211"/>
      <c r="BD552" s="211"/>
      <c r="BE552" s="211"/>
      <c r="BF552" s="211"/>
      <c r="BG552" s="211"/>
      <c r="BH552" s="211"/>
      <c r="BI552" s="211"/>
      <c r="BJ552" s="211"/>
      <c r="BK552" s="211"/>
      <c r="BL552" s="211"/>
      <c r="BM552" s="55"/>
    </row>
    <row r="553" spans="1:65">
      <c r="A553" s="30"/>
      <c r="B553" s="3" t="s">
        <v>173</v>
      </c>
      <c r="C553" s="29"/>
      <c r="D553" s="24">
        <v>0.57999999999999996</v>
      </c>
      <c r="E553" s="210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  <c r="AR553" s="211"/>
      <c r="AS553" s="211"/>
      <c r="AT553" s="211"/>
      <c r="AU553" s="211"/>
      <c r="AV553" s="211"/>
      <c r="AW553" s="211"/>
      <c r="AX553" s="211"/>
      <c r="AY553" s="211"/>
      <c r="AZ553" s="211"/>
      <c r="BA553" s="211"/>
      <c r="BB553" s="211"/>
      <c r="BC553" s="211"/>
      <c r="BD553" s="211"/>
      <c r="BE553" s="211"/>
      <c r="BF553" s="211"/>
      <c r="BG553" s="211"/>
      <c r="BH553" s="211"/>
      <c r="BI553" s="211"/>
      <c r="BJ553" s="211"/>
      <c r="BK553" s="211"/>
      <c r="BL553" s="211"/>
      <c r="BM553" s="55"/>
    </row>
    <row r="554" spans="1:65">
      <c r="A554" s="30"/>
      <c r="B554" s="3" t="s">
        <v>174</v>
      </c>
      <c r="C554" s="29"/>
      <c r="D554" s="24">
        <v>1.2247448713915901E-2</v>
      </c>
      <c r="E554" s="210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  <c r="AR554" s="211"/>
      <c r="AS554" s="211"/>
      <c r="AT554" s="211"/>
      <c r="AU554" s="211"/>
      <c r="AV554" s="211"/>
      <c r="AW554" s="211"/>
      <c r="AX554" s="211"/>
      <c r="AY554" s="211"/>
      <c r="AZ554" s="211"/>
      <c r="BA554" s="211"/>
      <c r="BB554" s="211"/>
      <c r="BC554" s="211"/>
      <c r="BD554" s="211"/>
      <c r="BE554" s="211"/>
      <c r="BF554" s="211"/>
      <c r="BG554" s="211"/>
      <c r="BH554" s="211"/>
      <c r="BI554" s="211"/>
      <c r="BJ554" s="211"/>
      <c r="BK554" s="211"/>
      <c r="BL554" s="211"/>
      <c r="BM554" s="55"/>
    </row>
    <row r="555" spans="1:65">
      <c r="A555" s="30"/>
      <c r="B555" s="3" t="s">
        <v>83</v>
      </c>
      <c r="C555" s="29"/>
      <c r="D555" s="13">
        <v>2.0935809767377606E-2</v>
      </c>
      <c r="E555" s="14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30"/>
      <c r="B556" s="3" t="s">
        <v>175</v>
      </c>
      <c r="C556" s="29"/>
      <c r="D556" s="13">
        <v>2.2204460492503131E-16</v>
      </c>
      <c r="E556" s="14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30"/>
      <c r="B557" s="46" t="s">
        <v>176</v>
      </c>
      <c r="C557" s="47"/>
      <c r="D557" s="45" t="s">
        <v>169</v>
      </c>
      <c r="E557" s="14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1"/>
      <c r="C558" s="20"/>
      <c r="D558" s="20"/>
      <c r="BM558" s="54"/>
    </row>
    <row r="559" spans="1:65" ht="15">
      <c r="B559" s="8" t="s">
        <v>291</v>
      </c>
      <c r="BM559" s="28" t="s">
        <v>177</v>
      </c>
    </row>
    <row r="560" spans="1:65" ht="15">
      <c r="A560" s="25" t="s">
        <v>29</v>
      </c>
      <c r="B560" s="18" t="s">
        <v>101</v>
      </c>
      <c r="C560" s="15" t="s">
        <v>102</v>
      </c>
      <c r="D560" s="16" t="s">
        <v>152</v>
      </c>
      <c r="E560" s="14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153</v>
      </c>
      <c r="C561" s="9" t="s">
        <v>153</v>
      </c>
      <c r="D561" s="146" t="s">
        <v>155</v>
      </c>
      <c r="E561" s="14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196</v>
      </c>
      <c r="E562" s="14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4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12">
        <v>11.2</v>
      </c>
      <c r="E564" s="213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4"/>
      <c r="T564" s="214"/>
      <c r="U564" s="214"/>
      <c r="V564" s="214"/>
      <c r="W564" s="214"/>
      <c r="X564" s="214"/>
      <c r="Y564" s="214"/>
      <c r="Z564" s="214"/>
      <c r="AA564" s="214"/>
      <c r="AB564" s="214"/>
      <c r="AC564" s="214"/>
      <c r="AD564" s="214"/>
      <c r="AE564" s="214"/>
      <c r="AF564" s="214"/>
      <c r="AG564" s="214"/>
      <c r="AH564" s="214"/>
      <c r="AI564" s="214"/>
      <c r="AJ564" s="214"/>
      <c r="AK564" s="214"/>
      <c r="AL564" s="214"/>
      <c r="AM564" s="214"/>
      <c r="AN564" s="214"/>
      <c r="AO564" s="214"/>
      <c r="AP564" s="214"/>
      <c r="AQ564" s="214"/>
      <c r="AR564" s="214"/>
      <c r="AS564" s="214"/>
      <c r="AT564" s="214"/>
      <c r="AU564" s="214"/>
      <c r="AV564" s="214"/>
      <c r="AW564" s="214"/>
      <c r="AX564" s="214"/>
      <c r="AY564" s="214"/>
      <c r="AZ564" s="214"/>
      <c r="BA564" s="214"/>
      <c r="BB564" s="214"/>
      <c r="BC564" s="214"/>
      <c r="BD564" s="214"/>
      <c r="BE564" s="214"/>
      <c r="BF564" s="214"/>
      <c r="BG564" s="214"/>
      <c r="BH564" s="214"/>
      <c r="BI564" s="214"/>
      <c r="BJ564" s="214"/>
      <c r="BK564" s="214"/>
      <c r="BL564" s="214"/>
      <c r="BM564" s="215">
        <v>1</v>
      </c>
    </row>
    <row r="565" spans="1:65">
      <c r="A565" s="30"/>
      <c r="B565" s="19">
        <v>1</v>
      </c>
      <c r="C565" s="9">
        <v>2</v>
      </c>
      <c r="D565" s="216">
        <v>11.7</v>
      </c>
      <c r="E565" s="213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/>
      <c r="P565" s="214"/>
      <c r="Q565" s="214"/>
      <c r="R565" s="214"/>
      <c r="S565" s="214"/>
      <c r="T565" s="214"/>
      <c r="U565" s="214"/>
      <c r="V565" s="214"/>
      <c r="W565" s="214"/>
      <c r="X565" s="214"/>
      <c r="Y565" s="214"/>
      <c r="Z565" s="214"/>
      <c r="AA565" s="214"/>
      <c r="AB565" s="214"/>
      <c r="AC565" s="214"/>
      <c r="AD565" s="214"/>
      <c r="AE565" s="214"/>
      <c r="AF565" s="214"/>
      <c r="AG565" s="214"/>
      <c r="AH565" s="214"/>
      <c r="AI565" s="214"/>
      <c r="AJ565" s="214"/>
      <c r="AK565" s="214"/>
      <c r="AL565" s="214"/>
      <c r="AM565" s="214"/>
      <c r="AN565" s="214"/>
      <c r="AO565" s="214"/>
      <c r="AP565" s="214"/>
      <c r="AQ565" s="214"/>
      <c r="AR565" s="214"/>
      <c r="AS565" s="214"/>
      <c r="AT565" s="214"/>
      <c r="AU565" s="214"/>
      <c r="AV565" s="214"/>
      <c r="AW565" s="214"/>
      <c r="AX565" s="214"/>
      <c r="AY565" s="214"/>
      <c r="AZ565" s="214"/>
      <c r="BA565" s="214"/>
      <c r="BB565" s="214"/>
      <c r="BC565" s="214"/>
      <c r="BD565" s="214"/>
      <c r="BE565" s="214"/>
      <c r="BF565" s="214"/>
      <c r="BG565" s="214"/>
      <c r="BH565" s="214"/>
      <c r="BI565" s="214"/>
      <c r="BJ565" s="214"/>
      <c r="BK565" s="214"/>
      <c r="BL565" s="214"/>
      <c r="BM565" s="215">
        <v>13</v>
      </c>
    </row>
    <row r="566" spans="1:65">
      <c r="A566" s="30"/>
      <c r="B566" s="19">
        <v>1</v>
      </c>
      <c r="C566" s="9">
        <v>3</v>
      </c>
      <c r="D566" s="216">
        <v>11.6</v>
      </c>
      <c r="E566" s="213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4"/>
      <c r="T566" s="214"/>
      <c r="U566" s="214"/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/>
      <c r="AF566" s="214"/>
      <c r="AG566" s="214"/>
      <c r="AH566" s="214"/>
      <c r="AI566" s="214"/>
      <c r="AJ566" s="214"/>
      <c r="AK566" s="214"/>
      <c r="AL566" s="214"/>
      <c r="AM566" s="214"/>
      <c r="AN566" s="214"/>
      <c r="AO566" s="214"/>
      <c r="AP566" s="214"/>
      <c r="AQ566" s="214"/>
      <c r="AR566" s="214"/>
      <c r="AS566" s="214"/>
      <c r="AT566" s="214"/>
      <c r="AU566" s="214"/>
      <c r="AV566" s="214"/>
      <c r="AW566" s="214"/>
      <c r="AX566" s="214"/>
      <c r="AY566" s="214"/>
      <c r="AZ566" s="214"/>
      <c r="BA566" s="214"/>
      <c r="BB566" s="214"/>
      <c r="BC566" s="214"/>
      <c r="BD566" s="214"/>
      <c r="BE566" s="214"/>
      <c r="BF566" s="214"/>
      <c r="BG566" s="214"/>
      <c r="BH566" s="214"/>
      <c r="BI566" s="214"/>
      <c r="BJ566" s="214"/>
      <c r="BK566" s="214"/>
      <c r="BL566" s="214"/>
      <c r="BM566" s="215">
        <v>16</v>
      </c>
    </row>
    <row r="567" spans="1:65">
      <c r="A567" s="30"/>
      <c r="B567" s="19">
        <v>1</v>
      </c>
      <c r="C567" s="9">
        <v>4</v>
      </c>
      <c r="D567" s="216">
        <v>11.3</v>
      </c>
      <c r="E567" s="213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4"/>
      <c r="T567" s="214"/>
      <c r="U567" s="21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/>
      <c r="AF567" s="214"/>
      <c r="AG567" s="214"/>
      <c r="AH567" s="214"/>
      <c r="AI567" s="214"/>
      <c r="AJ567" s="214"/>
      <c r="AK567" s="214"/>
      <c r="AL567" s="214"/>
      <c r="AM567" s="214"/>
      <c r="AN567" s="214"/>
      <c r="AO567" s="214"/>
      <c r="AP567" s="214"/>
      <c r="AQ567" s="214"/>
      <c r="AR567" s="214"/>
      <c r="AS567" s="214"/>
      <c r="AT567" s="214"/>
      <c r="AU567" s="214"/>
      <c r="AV567" s="214"/>
      <c r="AW567" s="214"/>
      <c r="AX567" s="214"/>
      <c r="AY567" s="214"/>
      <c r="AZ567" s="214"/>
      <c r="BA567" s="214"/>
      <c r="BB567" s="214"/>
      <c r="BC567" s="214"/>
      <c r="BD567" s="214"/>
      <c r="BE567" s="214"/>
      <c r="BF567" s="214"/>
      <c r="BG567" s="214"/>
      <c r="BH567" s="214"/>
      <c r="BI567" s="214"/>
      <c r="BJ567" s="214"/>
      <c r="BK567" s="214"/>
      <c r="BL567" s="214"/>
      <c r="BM567" s="215">
        <v>11.4166666666667</v>
      </c>
    </row>
    <row r="568" spans="1:65">
      <c r="A568" s="30"/>
      <c r="B568" s="19">
        <v>1</v>
      </c>
      <c r="C568" s="9">
        <v>5</v>
      </c>
      <c r="D568" s="216">
        <v>11.4</v>
      </c>
      <c r="E568" s="213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/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  <c r="BI568" s="214"/>
      <c r="BJ568" s="214"/>
      <c r="BK568" s="214"/>
      <c r="BL568" s="214"/>
      <c r="BM568" s="215">
        <v>19</v>
      </c>
    </row>
    <row r="569" spans="1:65">
      <c r="A569" s="30"/>
      <c r="B569" s="19">
        <v>1</v>
      </c>
      <c r="C569" s="9">
        <v>6</v>
      </c>
      <c r="D569" s="216">
        <v>11.3</v>
      </c>
      <c r="E569" s="213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/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  <c r="BI569" s="214"/>
      <c r="BJ569" s="214"/>
      <c r="BK569" s="214"/>
      <c r="BL569" s="214"/>
      <c r="BM569" s="217"/>
    </row>
    <row r="570" spans="1:65">
      <c r="A570" s="30"/>
      <c r="B570" s="20" t="s">
        <v>172</v>
      </c>
      <c r="C570" s="12"/>
      <c r="D570" s="218">
        <v>11.416666666666666</v>
      </c>
      <c r="E570" s="213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  <c r="BI570" s="214"/>
      <c r="BJ570" s="214"/>
      <c r="BK570" s="214"/>
      <c r="BL570" s="214"/>
      <c r="BM570" s="217"/>
    </row>
    <row r="571" spans="1:65">
      <c r="A571" s="30"/>
      <c r="B571" s="3" t="s">
        <v>173</v>
      </c>
      <c r="C571" s="29"/>
      <c r="D571" s="216">
        <v>11.350000000000001</v>
      </c>
      <c r="E571" s="213"/>
      <c r="F571" s="214"/>
      <c r="G571" s="214"/>
      <c r="H571" s="214"/>
      <c r="I571" s="214"/>
      <c r="J571" s="214"/>
      <c r="K571" s="214"/>
      <c r="L571" s="214"/>
      <c r="M571" s="214"/>
      <c r="N571" s="214"/>
      <c r="O571" s="214"/>
      <c r="P571" s="214"/>
      <c r="Q571" s="214"/>
      <c r="R571" s="214"/>
      <c r="S571" s="214"/>
      <c r="T571" s="214"/>
      <c r="U571" s="214"/>
      <c r="V571" s="214"/>
      <c r="W571" s="214"/>
      <c r="X571" s="214"/>
      <c r="Y571" s="214"/>
      <c r="Z571" s="214"/>
      <c r="AA571" s="214"/>
      <c r="AB571" s="214"/>
      <c r="AC571" s="214"/>
      <c r="AD571" s="214"/>
      <c r="AE571" s="214"/>
      <c r="AF571" s="214"/>
      <c r="AG571" s="214"/>
      <c r="AH571" s="214"/>
      <c r="AI571" s="214"/>
      <c r="AJ571" s="214"/>
      <c r="AK571" s="214"/>
      <c r="AL571" s="214"/>
      <c r="AM571" s="214"/>
      <c r="AN571" s="214"/>
      <c r="AO571" s="214"/>
      <c r="AP571" s="214"/>
      <c r="AQ571" s="214"/>
      <c r="AR571" s="214"/>
      <c r="AS571" s="214"/>
      <c r="AT571" s="214"/>
      <c r="AU571" s="214"/>
      <c r="AV571" s="214"/>
      <c r="AW571" s="214"/>
      <c r="AX571" s="214"/>
      <c r="AY571" s="214"/>
      <c r="AZ571" s="214"/>
      <c r="BA571" s="214"/>
      <c r="BB571" s="214"/>
      <c r="BC571" s="214"/>
      <c r="BD571" s="214"/>
      <c r="BE571" s="214"/>
      <c r="BF571" s="214"/>
      <c r="BG571" s="214"/>
      <c r="BH571" s="214"/>
      <c r="BI571" s="214"/>
      <c r="BJ571" s="214"/>
      <c r="BK571" s="214"/>
      <c r="BL571" s="214"/>
      <c r="BM571" s="217"/>
    </row>
    <row r="572" spans="1:65">
      <c r="A572" s="30"/>
      <c r="B572" s="3" t="s">
        <v>174</v>
      </c>
      <c r="C572" s="29"/>
      <c r="D572" s="216">
        <v>0.19407902170679486</v>
      </c>
      <c r="E572" s="213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4"/>
      <c r="T572" s="214"/>
      <c r="U572" s="214"/>
      <c r="V572" s="214"/>
      <c r="W572" s="214"/>
      <c r="X572" s="214"/>
      <c r="Y572" s="214"/>
      <c r="Z572" s="214"/>
      <c r="AA572" s="214"/>
      <c r="AB572" s="214"/>
      <c r="AC572" s="214"/>
      <c r="AD572" s="214"/>
      <c r="AE572" s="214"/>
      <c r="AF572" s="214"/>
      <c r="AG572" s="214"/>
      <c r="AH572" s="214"/>
      <c r="AI572" s="214"/>
      <c r="AJ572" s="214"/>
      <c r="AK572" s="214"/>
      <c r="AL572" s="214"/>
      <c r="AM572" s="214"/>
      <c r="AN572" s="214"/>
      <c r="AO572" s="214"/>
      <c r="AP572" s="214"/>
      <c r="AQ572" s="214"/>
      <c r="AR572" s="214"/>
      <c r="AS572" s="214"/>
      <c r="AT572" s="214"/>
      <c r="AU572" s="214"/>
      <c r="AV572" s="214"/>
      <c r="AW572" s="214"/>
      <c r="AX572" s="214"/>
      <c r="AY572" s="214"/>
      <c r="AZ572" s="214"/>
      <c r="BA572" s="214"/>
      <c r="BB572" s="214"/>
      <c r="BC572" s="214"/>
      <c r="BD572" s="214"/>
      <c r="BE572" s="214"/>
      <c r="BF572" s="214"/>
      <c r="BG572" s="214"/>
      <c r="BH572" s="214"/>
      <c r="BI572" s="214"/>
      <c r="BJ572" s="214"/>
      <c r="BK572" s="214"/>
      <c r="BL572" s="214"/>
      <c r="BM572" s="217"/>
    </row>
    <row r="573" spans="1:65">
      <c r="A573" s="30"/>
      <c r="B573" s="3" t="s">
        <v>83</v>
      </c>
      <c r="C573" s="29"/>
      <c r="D573" s="13">
        <v>1.6999622339281303E-2</v>
      </c>
      <c r="E573" s="14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30"/>
      <c r="B574" s="3" t="s">
        <v>175</v>
      </c>
      <c r="C574" s="29"/>
      <c r="D574" s="13">
        <v>-2.9976021664879227E-15</v>
      </c>
      <c r="E574" s="14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30"/>
      <c r="B575" s="46" t="s">
        <v>176</v>
      </c>
      <c r="C575" s="47"/>
      <c r="D575" s="45" t="s">
        <v>169</v>
      </c>
      <c r="E575" s="14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1"/>
      <c r="C576" s="20"/>
      <c r="D576" s="20"/>
      <c r="BM576" s="54"/>
    </row>
    <row r="577" spans="1:65" ht="15">
      <c r="B577" s="8" t="s">
        <v>292</v>
      </c>
      <c r="BM577" s="28" t="s">
        <v>177</v>
      </c>
    </row>
    <row r="578" spans="1:65" ht="15">
      <c r="A578" s="25" t="s">
        <v>31</v>
      </c>
      <c r="B578" s="18" t="s">
        <v>101</v>
      </c>
      <c r="C578" s="15" t="s">
        <v>102</v>
      </c>
      <c r="D578" s="16" t="s">
        <v>152</v>
      </c>
      <c r="E578" s="14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153</v>
      </c>
      <c r="C579" s="9" t="s">
        <v>153</v>
      </c>
      <c r="D579" s="146" t="s">
        <v>155</v>
      </c>
      <c r="E579" s="14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196</v>
      </c>
      <c r="E580" s="14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/>
      <c r="C581" s="9"/>
      <c r="D581" s="26"/>
      <c r="E581" s="14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</v>
      </c>
    </row>
    <row r="582" spans="1:65">
      <c r="A582" s="30"/>
      <c r="B582" s="18">
        <v>1</v>
      </c>
      <c r="C582" s="14">
        <v>1</v>
      </c>
      <c r="D582" s="212">
        <v>33.200000000000003</v>
      </c>
      <c r="E582" s="213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4"/>
      <c r="T582" s="214"/>
      <c r="U582" s="214"/>
      <c r="V582" s="214"/>
      <c r="W582" s="214"/>
      <c r="X582" s="214"/>
      <c r="Y582" s="214"/>
      <c r="Z582" s="214"/>
      <c r="AA582" s="214"/>
      <c r="AB582" s="214"/>
      <c r="AC582" s="214"/>
      <c r="AD582" s="214"/>
      <c r="AE582" s="214"/>
      <c r="AF582" s="214"/>
      <c r="AG582" s="214"/>
      <c r="AH582" s="214"/>
      <c r="AI582" s="214"/>
      <c r="AJ582" s="214"/>
      <c r="AK582" s="214"/>
      <c r="AL582" s="214"/>
      <c r="AM582" s="214"/>
      <c r="AN582" s="214"/>
      <c r="AO582" s="214"/>
      <c r="AP582" s="214"/>
      <c r="AQ582" s="214"/>
      <c r="AR582" s="214"/>
      <c r="AS582" s="214"/>
      <c r="AT582" s="214"/>
      <c r="AU582" s="214"/>
      <c r="AV582" s="214"/>
      <c r="AW582" s="214"/>
      <c r="AX582" s="214"/>
      <c r="AY582" s="214"/>
      <c r="AZ582" s="214"/>
      <c r="BA582" s="214"/>
      <c r="BB582" s="214"/>
      <c r="BC582" s="214"/>
      <c r="BD582" s="214"/>
      <c r="BE582" s="214"/>
      <c r="BF582" s="214"/>
      <c r="BG582" s="214"/>
      <c r="BH582" s="214"/>
      <c r="BI582" s="214"/>
      <c r="BJ582" s="214"/>
      <c r="BK582" s="214"/>
      <c r="BL582" s="214"/>
      <c r="BM582" s="215">
        <v>1</v>
      </c>
    </row>
    <row r="583" spans="1:65">
      <c r="A583" s="30"/>
      <c r="B583" s="19">
        <v>1</v>
      </c>
      <c r="C583" s="9">
        <v>2</v>
      </c>
      <c r="D583" s="216">
        <v>33.1</v>
      </c>
      <c r="E583" s="213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4"/>
      <c r="T583" s="214"/>
      <c r="U583" s="214"/>
      <c r="V583" s="214"/>
      <c r="W583" s="214"/>
      <c r="X583" s="214"/>
      <c r="Y583" s="214"/>
      <c r="Z583" s="214"/>
      <c r="AA583" s="214"/>
      <c r="AB583" s="214"/>
      <c r="AC583" s="214"/>
      <c r="AD583" s="214"/>
      <c r="AE583" s="214"/>
      <c r="AF583" s="214"/>
      <c r="AG583" s="214"/>
      <c r="AH583" s="214"/>
      <c r="AI583" s="214"/>
      <c r="AJ583" s="214"/>
      <c r="AK583" s="214"/>
      <c r="AL583" s="214"/>
      <c r="AM583" s="214"/>
      <c r="AN583" s="214"/>
      <c r="AO583" s="214"/>
      <c r="AP583" s="214"/>
      <c r="AQ583" s="214"/>
      <c r="AR583" s="214"/>
      <c r="AS583" s="214"/>
      <c r="AT583" s="214"/>
      <c r="AU583" s="214"/>
      <c r="AV583" s="214"/>
      <c r="AW583" s="214"/>
      <c r="AX583" s="214"/>
      <c r="AY583" s="214"/>
      <c r="AZ583" s="214"/>
      <c r="BA583" s="214"/>
      <c r="BB583" s="214"/>
      <c r="BC583" s="214"/>
      <c r="BD583" s="214"/>
      <c r="BE583" s="214"/>
      <c r="BF583" s="214"/>
      <c r="BG583" s="214"/>
      <c r="BH583" s="214"/>
      <c r="BI583" s="214"/>
      <c r="BJ583" s="214"/>
      <c r="BK583" s="214"/>
      <c r="BL583" s="214"/>
      <c r="BM583" s="215">
        <v>14</v>
      </c>
    </row>
    <row r="584" spans="1:65">
      <c r="A584" s="30"/>
      <c r="B584" s="19">
        <v>1</v>
      </c>
      <c r="C584" s="9">
        <v>3</v>
      </c>
      <c r="D584" s="216">
        <v>32</v>
      </c>
      <c r="E584" s="213"/>
      <c r="F584" s="214"/>
      <c r="G584" s="214"/>
      <c r="H584" s="214"/>
      <c r="I584" s="214"/>
      <c r="J584" s="214"/>
      <c r="K584" s="214"/>
      <c r="L584" s="214"/>
      <c r="M584" s="214"/>
      <c r="N584" s="214"/>
      <c r="O584" s="214"/>
      <c r="P584" s="214"/>
      <c r="Q584" s="214"/>
      <c r="R584" s="214"/>
      <c r="S584" s="214"/>
      <c r="T584" s="214"/>
      <c r="U584" s="214"/>
      <c r="V584" s="214"/>
      <c r="W584" s="214"/>
      <c r="X584" s="214"/>
      <c r="Y584" s="214"/>
      <c r="Z584" s="214"/>
      <c r="AA584" s="214"/>
      <c r="AB584" s="214"/>
      <c r="AC584" s="214"/>
      <c r="AD584" s="214"/>
      <c r="AE584" s="214"/>
      <c r="AF584" s="214"/>
      <c r="AG584" s="214"/>
      <c r="AH584" s="214"/>
      <c r="AI584" s="214"/>
      <c r="AJ584" s="214"/>
      <c r="AK584" s="214"/>
      <c r="AL584" s="214"/>
      <c r="AM584" s="214"/>
      <c r="AN584" s="214"/>
      <c r="AO584" s="214"/>
      <c r="AP584" s="214"/>
      <c r="AQ584" s="214"/>
      <c r="AR584" s="214"/>
      <c r="AS584" s="214"/>
      <c r="AT584" s="214"/>
      <c r="AU584" s="214"/>
      <c r="AV584" s="214"/>
      <c r="AW584" s="214"/>
      <c r="AX584" s="214"/>
      <c r="AY584" s="214"/>
      <c r="AZ584" s="214"/>
      <c r="BA584" s="214"/>
      <c r="BB584" s="214"/>
      <c r="BC584" s="214"/>
      <c r="BD584" s="214"/>
      <c r="BE584" s="214"/>
      <c r="BF584" s="214"/>
      <c r="BG584" s="214"/>
      <c r="BH584" s="214"/>
      <c r="BI584" s="214"/>
      <c r="BJ584" s="214"/>
      <c r="BK584" s="214"/>
      <c r="BL584" s="214"/>
      <c r="BM584" s="215">
        <v>16</v>
      </c>
    </row>
    <row r="585" spans="1:65">
      <c r="A585" s="30"/>
      <c r="B585" s="19">
        <v>1</v>
      </c>
      <c r="C585" s="9">
        <v>4</v>
      </c>
      <c r="D585" s="216">
        <v>31.6</v>
      </c>
      <c r="E585" s="213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4"/>
      <c r="T585" s="214"/>
      <c r="U585" s="214"/>
      <c r="V585" s="214"/>
      <c r="W585" s="214"/>
      <c r="X585" s="214"/>
      <c r="Y585" s="214"/>
      <c r="Z585" s="214"/>
      <c r="AA585" s="214"/>
      <c r="AB585" s="214"/>
      <c r="AC585" s="214"/>
      <c r="AD585" s="214"/>
      <c r="AE585" s="214"/>
      <c r="AF585" s="214"/>
      <c r="AG585" s="214"/>
      <c r="AH585" s="214"/>
      <c r="AI585" s="214"/>
      <c r="AJ585" s="214"/>
      <c r="AK585" s="214"/>
      <c r="AL585" s="214"/>
      <c r="AM585" s="214"/>
      <c r="AN585" s="214"/>
      <c r="AO585" s="214"/>
      <c r="AP585" s="214"/>
      <c r="AQ585" s="214"/>
      <c r="AR585" s="214"/>
      <c r="AS585" s="214"/>
      <c r="AT585" s="214"/>
      <c r="AU585" s="214"/>
      <c r="AV585" s="214"/>
      <c r="AW585" s="214"/>
      <c r="AX585" s="214"/>
      <c r="AY585" s="214"/>
      <c r="AZ585" s="214"/>
      <c r="BA585" s="214"/>
      <c r="BB585" s="214"/>
      <c r="BC585" s="214"/>
      <c r="BD585" s="214"/>
      <c r="BE585" s="214"/>
      <c r="BF585" s="214"/>
      <c r="BG585" s="214"/>
      <c r="BH585" s="214"/>
      <c r="BI585" s="214"/>
      <c r="BJ585" s="214"/>
      <c r="BK585" s="214"/>
      <c r="BL585" s="214"/>
      <c r="BM585" s="215">
        <v>32.5</v>
      </c>
    </row>
    <row r="586" spans="1:65">
      <c r="A586" s="30"/>
      <c r="B586" s="19">
        <v>1</v>
      </c>
      <c r="C586" s="9">
        <v>5</v>
      </c>
      <c r="D586" s="216">
        <v>32.299999999999997</v>
      </c>
      <c r="E586" s="213"/>
      <c r="F586" s="214"/>
      <c r="G586" s="214"/>
      <c r="H586" s="214"/>
      <c r="I586" s="214"/>
      <c r="J586" s="214"/>
      <c r="K586" s="214"/>
      <c r="L586" s="214"/>
      <c r="M586" s="214"/>
      <c r="N586" s="214"/>
      <c r="O586" s="214"/>
      <c r="P586" s="214"/>
      <c r="Q586" s="214"/>
      <c r="R586" s="214"/>
      <c r="S586" s="214"/>
      <c r="T586" s="214"/>
      <c r="U586" s="214"/>
      <c r="V586" s="214"/>
      <c r="W586" s="214"/>
      <c r="X586" s="214"/>
      <c r="Y586" s="214"/>
      <c r="Z586" s="214"/>
      <c r="AA586" s="214"/>
      <c r="AB586" s="214"/>
      <c r="AC586" s="214"/>
      <c r="AD586" s="214"/>
      <c r="AE586" s="214"/>
      <c r="AF586" s="214"/>
      <c r="AG586" s="214"/>
      <c r="AH586" s="214"/>
      <c r="AI586" s="214"/>
      <c r="AJ586" s="214"/>
      <c r="AK586" s="214"/>
      <c r="AL586" s="214"/>
      <c r="AM586" s="214"/>
      <c r="AN586" s="214"/>
      <c r="AO586" s="214"/>
      <c r="AP586" s="214"/>
      <c r="AQ586" s="214"/>
      <c r="AR586" s="214"/>
      <c r="AS586" s="214"/>
      <c r="AT586" s="214"/>
      <c r="AU586" s="214"/>
      <c r="AV586" s="214"/>
      <c r="AW586" s="214"/>
      <c r="AX586" s="214"/>
      <c r="AY586" s="214"/>
      <c r="AZ586" s="214"/>
      <c r="BA586" s="214"/>
      <c r="BB586" s="214"/>
      <c r="BC586" s="214"/>
      <c r="BD586" s="214"/>
      <c r="BE586" s="214"/>
      <c r="BF586" s="214"/>
      <c r="BG586" s="214"/>
      <c r="BH586" s="214"/>
      <c r="BI586" s="214"/>
      <c r="BJ586" s="214"/>
      <c r="BK586" s="214"/>
      <c r="BL586" s="214"/>
      <c r="BM586" s="215">
        <v>20</v>
      </c>
    </row>
    <row r="587" spans="1:65">
      <c r="A587" s="30"/>
      <c r="B587" s="19">
        <v>1</v>
      </c>
      <c r="C587" s="9">
        <v>6</v>
      </c>
      <c r="D587" s="216">
        <v>32.799999999999997</v>
      </c>
      <c r="E587" s="213"/>
      <c r="F587" s="214"/>
      <c r="G587" s="214"/>
      <c r="H587" s="214"/>
      <c r="I587" s="214"/>
      <c r="J587" s="214"/>
      <c r="K587" s="214"/>
      <c r="L587" s="214"/>
      <c r="M587" s="214"/>
      <c r="N587" s="214"/>
      <c r="O587" s="214"/>
      <c r="P587" s="214"/>
      <c r="Q587" s="214"/>
      <c r="R587" s="214"/>
      <c r="S587" s="214"/>
      <c r="T587" s="214"/>
      <c r="U587" s="214"/>
      <c r="V587" s="214"/>
      <c r="W587" s="214"/>
      <c r="X587" s="214"/>
      <c r="Y587" s="214"/>
      <c r="Z587" s="214"/>
      <c r="AA587" s="214"/>
      <c r="AB587" s="214"/>
      <c r="AC587" s="214"/>
      <c r="AD587" s="214"/>
      <c r="AE587" s="214"/>
      <c r="AF587" s="214"/>
      <c r="AG587" s="214"/>
      <c r="AH587" s="214"/>
      <c r="AI587" s="214"/>
      <c r="AJ587" s="214"/>
      <c r="AK587" s="214"/>
      <c r="AL587" s="214"/>
      <c r="AM587" s="214"/>
      <c r="AN587" s="214"/>
      <c r="AO587" s="214"/>
      <c r="AP587" s="214"/>
      <c r="AQ587" s="214"/>
      <c r="AR587" s="214"/>
      <c r="AS587" s="214"/>
      <c r="AT587" s="214"/>
      <c r="AU587" s="214"/>
      <c r="AV587" s="214"/>
      <c r="AW587" s="214"/>
      <c r="AX587" s="214"/>
      <c r="AY587" s="214"/>
      <c r="AZ587" s="214"/>
      <c r="BA587" s="214"/>
      <c r="BB587" s="214"/>
      <c r="BC587" s="214"/>
      <c r="BD587" s="214"/>
      <c r="BE587" s="214"/>
      <c r="BF587" s="214"/>
      <c r="BG587" s="214"/>
      <c r="BH587" s="214"/>
      <c r="BI587" s="214"/>
      <c r="BJ587" s="214"/>
      <c r="BK587" s="214"/>
      <c r="BL587" s="214"/>
      <c r="BM587" s="217"/>
    </row>
    <row r="588" spans="1:65">
      <c r="A588" s="30"/>
      <c r="B588" s="20" t="s">
        <v>172</v>
      </c>
      <c r="C588" s="12"/>
      <c r="D588" s="218">
        <v>32.5</v>
      </c>
      <c r="E588" s="213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4"/>
      <c r="T588" s="214"/>
      <c r="U588" s="214"/>
      <c r="V588" s="214"/>
      <c r="W588" s="214"/>
      <c r="X588" s="214"/>
      <c r="Y588" s="214"/>
      <c r="Z588" s="214"/>
      <c r="AA588" s="214"/>
      <c r="AB588" s="214"/>
      <c r="AC588" s="214"/>
      <c r="AD588" s="214"/>
      <c r="AE588" s="214"/>
      <c r="AF588" s="214"/>
      <c r="AG588" s="214"/>
      <c r="AH588" s="214"/>
      <c r="AI588" s="214"/>
      <c r="AJ588" s="214"/>
      <c r="AK588" s="214"/>
      <c r="AL588" s="214"/>
      <c r="AM588" s="214"/>
      <c r="AN588" s="214"/>
      <c r="AO588" s="214"/>
      <c r="AP588" s="214"/>
      <c r="AQ588" s="214"/>
      <c r="AR588" s="214"/>
      <c r="AS588" s="214"/>
      <c r="AT588" s="214"/>
      <c r="AU588" s="214"/>
      <c r="AV588" s="214"/>
      <c r="AW588" s="214"/>
      <c r="AX588" s="214"/>
      <c r="AY588" s="214"/>
      <c r="AZ588" s="214"/>
      <c r="BA588" s="214"/>
      <c r="BB588" s="214"/>
      <c r="BC588" s="214"/>
      <c r="BD588" s="214"/>
      <c r="BE588" s="214"/>
      <c r="BF588" s="214"/>
      <c r="BG588" s="214"/>
      <c r="BH588" s="214"/>
      <c r="BI588" s="214"/>
      <c r="BJ588" s="214"/>
      <c r="BK588" s="214"/>
      <c r="BL588" s="214"/>
      <c r="BM588" s="217"/>
    </row>
    <row r="589" spans="1:65">
      <c r="A589" s="30"/>
      <c r="B589" s="3" t="s">
        <v>173</v>
      </c>
      <c r="C589" s="29"/>
      <c r="D589" s="216">
        <v>32.549999999999997</v>
      </c>
      <c r="E589" s="213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4"/>
      <c r="T589" s="214"/>
      <c r="U589" s="214"/>
      <c r="V589" s="214"/>
      <c r="W589" s="214"/>
      <c r="X589" s="214"/>
      <c r="Y589" s="214"/>
      <c r="Z589" s="214"/>
      <c r="AA589" s="214"/>
      <c r="AB589" s="214"/>
      <c r="AC589" s="214"/>
      <c r="AD589" s="214"/>
      <c r="AE589" s="214"/>
      <c r="AF589" s="214"/>
      <c r="AG589" s="214"/>
      <c r="AH589" s="214"/>
      <c r="AI589" s="214"/>
      <c r="AJ589" s="214"/>
      <c r="AK589" s="214"/>
      <c r="AL589" s="214"/>
      <c r="AM589" s="214"/>
      <c r="AN589" s="214"/>
      <c r="AO589" s="214"/>
      <c r="AP589" s="214"/>
      <c r="AQ589" s="214"/>
      <c r="AR589" s="214"/>
      <c r="AS589" s="214"/>
      <c r="AT589" s="214"/>
      <c r="AU589" s="214"/>
      <c r="AV589" s="214"/>
      <c r="AW589" s="214"/>
      <c r="AX589" s="214"/>
      <c r="AY589" s="214"/>
      <c r="AZ589" s="214"/>
      <c r="BA589" s="214"/>
      <c r="BB589" s="214"/>
      <c r="BC589" s="214"/>
      <c r="BD589" s="214"/>
      <c r="BE589" s="214"/>
      <c r="BF589" s="214"/>
      <c r="BG589" s="214"/>
      <c r="BH589" s="214"/>
      <c r="BI589" s="214"/>
      <c r="BJ589" s="214"/>
      <c r="BK589" s="214"/>
      <c r="BL589" s="214"/>
      <c r="BM589" s="217"/>
    </row>
    <row r="590" spans="1:65">
      <c r="A590" s="30"/>
      <c r="B590" s="3" t="s">
        <v>174</v>
      </c>
      <c r="C590" s="29"/>
      <c r="D590" s="216">
        <v>0.63874877690685283</v>
      </c>
      <c r="E590" s="213"/>
      <c r="F590" s="214"/>
      <c r="G590" s="214"/>
      <c r="H590" s="214"/>
      <c r="I590" s="214"/>
      <c r="J590" s="214"/>
      <c r="K590" s="214"/>
      <c r="L590" s="214"/>
      <c r="M590" s="214"/>
      <c r="N590" s="214"/>
      <c r="O590" s="214"/>
      <c r="P590" s="214"/>
      <c r="Q590" s="214"/>
      <c r="R590" s="214"/>
      <c r="S590" s="214"/>
      <c r="T590" s="214"/>
      <c r="U590" s="214"/>
      <c r="V590" s="214"/>
      <c r="W590" s="214"/>
      <c r="X590" s="214"/>
      <c r="Y590" s="214"/>
      <c r="Z590" s="214"/>
      <c r="AA590" s="214"/>
      <c r="AB590" s="214"/>
      <c r="AC590" s="214"/>
      <c r="AD590" s="214"/>
      <c r="AE590" s="214"/>
      <c r="AF590" s="214"/>
      <c r="AG590" s="214"/>
      <c r="AH590" s="214"/>
      <c r="AI590" s="214"/>
      <c r="AJ590" s="214"/>
      <c r="AK590" s="214"/>
      <c r="AL590" s="214"/>
      <c r="AM590" s="214"/>
      <c r="AN590" s="214"/>
      <c r="AO590" s="214"/>
      <c r="AP590" s="214"/>
      <c r="AQ590" s="214"/>
      <c r="AR590" s="214"/>
      <c r="AS590" s="214"/>
      <c r="AT590" s="214"/>
      <c r="AU590" s="214"/>
      <c r="AV590" s="214"/>
      <c r="AW590" s="214"/>
      <c r="AX590" s="214"/>
      <c r="AY590" s="214"/>
      <c r="AZ590" s="214"/>
      <c r="BA590" s="214"/>
      <c r="BB590" s="214"/>
      <c r="BC590" s="214"/>
      <c r="BD590" s="214"/>
      <c r="BE590" s="214"/>
      <c r="BF590" s="214"/>
      <c r="BG590" s="214"/>
      <c r="BH590" s="214"/>
      <c r="BI590" s="214"/>
      <c r="BJ590" s="214"/>
      <c r="BK590" s="214"/>
      <c r="BL590" s="214"/>
      <c r="BM590" s="217"/>
    </row>
    <row r="591" spans="1:65">
      <c r="A591" s="30"/>
      <c r="B591" s="3" t="s">
        <v>83</v>
      </c>
      <c r="C591" s="29"/>
      <c r="D591" s="13">
        <v>1.9653808520210855E-2</v>
      </c>
      <c r="E591" s="14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30"/>
      <c r="B592" s="3" t="s">
        <v>175</v>
      </c>
      <c r="C592" s="29"/>
      <c r="D592" s="13">
        <v>0</v>
      </c>
      <c r="E592" s="14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30"/>
      <c r="B593" s="46" t="s">
        <v>176</v>
      </c>
      <c r="C593" s="47"/>
      <c r="D593" s="45" t="s">
        <v>169</v>
      </c>
      <c r="E593" s="14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1"/>
      <c r="C594" s="20"/>
      <c r="D594" s="20"/>
      <c r="BM594" s="54"/>
    </row>
    <row r="595" spans="1:65" ht="15">
      <c r="B595" s="8" t="s">
        <v>293</v>
      </c>
      <c r="BM595" s="28" t="s">
        <v>177</v>
      </c>
    </row>
    <row r="596" spans="1:65" ht="15">
      <c r="A596" s="25" t="s">
        <v>34</v>
      </c>
      <c r="B596" s="18" t="s">
        <v>101</v>
      </c>
      <c r="C596" s="15" t="s">
        <v>102</v>
      </c>
      <c r="D596" s="16" t="s">
        <v>152</v>
      </c>
      <c r="E596" s="14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153</v>
      </c>
      <c r="C597" s="9" t="s">
        <v>153</v>
      </c>
      <c r="D597" s="146" t="s">
        <v>155</v>
      </c>
      <c r="E597" s="14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196</v>
      </c>
      <c r="E598" s="14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</v>
      </c>
    </row>
    <row r="599" spans="1:65">
      <c r="A599" s="30"/>
      <c r="B599" s="19"/>
      <c r="C599" s="9"/>
      <c r="D599" s="26"/>
      <c r="E599" s="14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2</v>
      </c>
    </row>
    <row r="600" spans="1:65">
      <c r="A600" s="30"/>
      <c r="B600" s="18">
        <v>1</v>
      </c>
      <c r="C600" s="14">
        <v>1</v>
      </c>
      <c r="D600" s="22">
        <v>9</v>
      </c>
      <c r="E600" s="14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>
        <v>1</v>
      </c>
      <c r="C601" s="9">
        <v>2</v>
      </c>
      <c r="D601" s="11">
        <v>8.1999999999999993</v>
      </c>
      <c r="E601" s="14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15</v>
      </c>
    </row>
    <row r="602" spans="1:65">
      <c r="A602" s="30"/>
      <c r="B602" s="19">
        <v>1</v>
      </c>
      <c r="C602" s="9">
        <v>3</v>
      </c>
      <c r="D602" s="11">
        <v>8.9</v>
      </c>
      <c r="E602" s="14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16</v>
      </c>
    </row>
    <row r="603" spans="1:65">
      <c r="A603" s="30"/>
      <c r="B603" s="19">
        <v>1</v>
      </c>
      <c r="C603" s="9">
        <v>4</v>
      </c>
      <c r="D603" s="11">
        <v>8.5</v>
      </c>
      <c r="E603" s="14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8.65</v>
      </c>
    </row>
    <row r="604" spans="1:65">
      <c r="A604" s="30"/>
      <c r="B604" s="19">
        <v>1</v>
      </c>
      <c r="C604" s="9">
        <v>5</v>
      </c>
      <c r="D604" s="11">
        <v>8.8000000000000007</v>
      </c>
      <c r="E604" s="14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21</v>
      </c>
    </row>
    <row r="605" spans="1:65">
      <c r="A605" s="30"/>
      <c r="B605" s="19">
        <v>1</v>
      </c>
      <c r="C605" s="9">
        <v>6</v>
      </c>
      <c r="D605" s="11">
        <v>8.5</v>
      </c>
      <c r="E605" s="14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30"/>
      <c r="B606" s="20" t="s">
        <v>172</v>
      </c>
      <c r="C606" s="12"/>
      <c r="D606" s="23">
        <v>8.65</v>
      </c>
      <c r="E606" s="14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30"/>
      <c r="B607" s="3" t="s">
        <v>173</v>
      </c>
      <c r="C607" s="29"/>
      <c r="D607" s="11">
        <v>8.65</v>
      </c>
      <c r="E607" s="14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A608" s="30"/>
      <c r="B608" s="3" t="s">
        <v>174</v>
      </c>
      <c r="C608" s="29"/>
      <c r="D608" s="24">
        <v>0.30166206257996747</v>
      </c>
      <c r="E608" s="14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30"/>
      <c r="B609" s="3" t="s">
        <v>83</v>
      </c>
      <c r="C609" s="29"/>
      <c r="D609" s="13">
        <v>3.4874226887857511E-2</v>
      </c>
      <c r="E609" s="14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30"/>
      <c r="B610" s="3" t="s">
        <v>175</v>
      </c>
      <c r="C610" s="29"/>
      <c r="D610" s="13">
        <v>0</v>
      </c>
      <c r="E610" s="14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30"/>
      <c r="B611" s="46" t="s">
        <v>176</v>
      </c>
      <c r="C611" s="47"/>
      <c r="D611" s="45" t="s">
        <v>169</v>
      </c>
      <c r="E611" s="14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1"/>
      <c r="C612" s="20"/>
      <c r="D612" s="20"/>
      <c r="BM612" s="54"/>
    </row>
    <row r="613" spans="1:65" ht="15">
      <c r="B613" s="8" t="s">
        <v>294</v>
      </c>
      <c r="BM613" s="28" t="s">
        <v>177</v>
      </c>
    </row>
    <row r="614" spans="1:65" ht="15">
      <c r="A614" s="25" t="s">
        <v>56</v>
      </c>
      <c r="B614" s="18" t="s">
        <v>101</v>
      </c>
      <c r="C614" s="15" t="s">
        <v>102</v>
      </c>
      <c r="D614" s="16" t="s">
        <v>152</v>
      </c>
      <c r="E614" s="14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153</v>
      </c>
      <c r="C615" s="9" t="s">
        <v>153</v>
      </c>
      <c r="D615" s="146" t="s">
        <v>155</v>
      </c>
      <c r="E615" s="14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196</v>
      </c>
      <c r="E616" s="14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9"/>
      <c r="C617" s="9"/>
      <c r="D617" s="26"/>
      <c r="E617" s="14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19">
        <v>3.4599999999999999E-2</v>
      </c>
      <c r="E618" s="210"/>
      <c r="F618" s="211"/>
      <c r="G618" s="211"/>
      <c r="H618" s="211"/>
      <c r="I618" s="211"/>
      <c r="J618" s="211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  <c r="AH618" s="211"/>
      <c r="AI618" s="211"/>
      <c r="AJ618" s="211"/>
      <c r="AK618" s="211"/>
      <c r="AL618" s="211"/>
      <c r="AM618" s="211"/>
      <c r="AN618" s="211"/>
      <c r="AO618" s="211"/>
      <c r="AP618" s="211"/>
      <c r="AQ618" s="211"/>
      <c r="AR618" s="211"/>
      <c r="AS618" s="211"/>
      <c r="AT618" s="211"/>
      <c r="AU618" s="211"/>
      <c r="AV618" s="211"/>
      <c r="AW618" s="211"/>
      <c r="AX618" s="211"/>
      <c r="AY618" s="211"/>
      <c r="AZ618" s="211"/>
      <c r="BA618" s="211"/>
      <c r="BB618" s="211"/>
      <c r="BC618" s="211"/>
      <c r="BD618" s="211"/>
      <c r="BE618" s="211"/>
      <c r="BF618" s="211"/>
      <c r="BG618" s="211"/>
      <c r="BH618" s="211"/>
      <c r="BI618" s="211"/>
      <c r="BJ618" s="211"/>
      <c r="BK618" s="211"/>
      <c r="BL618" s="211"/>
      <c r="BM618" s="220">
        <v>1</v>
      </c>
    </row>
    <row r="619" spans="1:65">
      <c r="A619" s="30"/>
      <c r="B619" s="19">
        <v>1</v>
      </c>
      <c r="C619" s="9">
        <v>2</v>
      </c>
      <c r="D619" s="24">
        <v>3.49E-2</v>
      </c>
      <c r="E619" s="210"/>
      <c r="F619" s="211"/>
      <c r="G619" s="211"/>
      <c r="H619" s="211"/>
      <c r="I619" s="211"/>
      <c r="J619" s="211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  <c r="AH619" s="211"/>
      <c r="AI619" s="211"/>
      <c r="AJ619" s="211"/>
      <c r="AK619" s="211"/>
      <c r="AL619" s="211"/>
      <c r="AM619" s="211"/>
      <c r="AN619" s="211"/>
      <c r="AO619" s="211"/>
      <c r="AP619" s="211"/>
      <c r="AQ619" s="211"/>
      <c r="AR619" s="211"/>
      <c r="AS619" s="211"/>
      <c r="AT619" s="211"/>
      <c r="AU619" s="211"/>
      <c r="AV619" s="211"/>
      <c r="AW619" s="211"/>
      <c r="AX619" s="211"/>
      <c r="AY619" s="211"/>
      <c r="AZ619" s="211"/>
      <c r="BA619" s="211"/>
      <c r="BB619" s="211"/>
      <c r="BC619" s="211"/>
      <c r="BD619" s="211"/>
      <c r="BE619" s="211"/>
      <c r="BF619" s="211"/>
      <c r="BG619" s="211"/>
      <c r="BH619" s="211"/>
      <c r="BI619" s="211"/>
      <c r="BJ619" s="211"/>
      <c r="BK619" s="211"/>
      <c r="BL619" s="211"/>
      <c r="BM619" s="220">
        <v>16</v>
      </c>
    </row>
    <row r="620" spans="1:65">
      <c r="A620" s="30"/>
      <c r="B620" s="19">
        <v>1</v>
      </c>
      <c r="C620" s="9">
        <v>3</v>
      </c>
      <c r="D620" s="24">
        <v>3.44E-2</v>
      </c>
      <c r="E620" s="210"/>
      <c r="F620" s="211"/>
      <c r="G620" s="211"/>
      <c r="H620" s="211"/>
      <c r="I620" s="211"/>
      <c r="J620" s="211"/>
      <c r="K620" s="211"/>
      <c r="L620" s="211"/>
      <c r="M620" s="211"/>
      <c r="N620" s="211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  <c r="AH620" s="211"/>
      <c r="AI620" s="211"/>
      <c r="AJ620" s="211"/>
      <c r="AK620" s="211"/>
      <c r="AL620" s="211"/>
      <c r="AM620" s="211"/>
      <c r="AN620" s="211"/>
      <c r="AO620" s="211"/>
      <c r="AP620" s="211"/>
      <c r="AQ620" s="211"/>
      <c r="AR620" s="211"/>
      <c r="AS620" s="211"/>
      <c r="AT620" s="211"/>
      <c r="AU620" s="211"/>
      <c r="AV620" s="211"/>
      <c r="AW620" s="211"/>
      <c r="AX620" s="211"/>
      <c r="AY620" s="211"/>
      <c r="AZ620" s="211"/>
      <c r="BA620" s="211"/>
      <c r="BB620" s="211"/>
      <c r="BC620" s="211"/>
      <c r="BD620" s="211"/>
      <c r="BE620" s="211"/>
      <c r="BF620" s="211"/>
      <c r="BG620" s="211"/>
      <c r="BH620" s="211"/>
      <c r="BI620" s="211"/>
      <c r="BJ620" s="211"/>
      <c r="BK620" s="211"/>
      <c r="BL620" s="211"/>
      <c r="BM620" s="220">
        <v>16</v>
      </c>
    </row>
    <row r="621" spans="1:65">
      <c r="A621" s="30"/>
      <c r="B621" s="19">
        <v>1</v>
      </c>
      <c r="C621" s="9">
        <v>4</v>
      </c>
      <c r="D621" s="24">
        <v>3.4200000000000001E-2</v>
      </c>
      <c r="E621" s="210"/>
      <c r="F621" s="211"/>
      <c r="G621" s="211"/>
      <c r="H621" s="211"/>
      <c r="I621" s="211"/>
      <c r="J621" s="211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  <c r="AH621" s="211"/>
      <c r="AI621" s="211"/>
      <c r="AJ621" s="211"/>
      <c r="AK621" s="211"/>
      <c r="AL621" s="211"/>
      <c r="AM621" s="211"/>
      <c r="AN621" s="211"/>
      <c r="AO621" s="211"/>
      <c r="AP621" s="211"/>
      <c r="AQ621" s="211"/>
      <c r="AR621" s="211"/>
      <c r="AS621" s="211"/>
      <c r="AT621" s="211"/>
      <c r="AU621" s="211"/>
      <c r="AV621" s="211"/>
      <c r="AW621" s="211"/>
      <c r="AX621" s="211"/>
      <c r="AY621" s="211"/>
      <c r="AZ621" s="211"/>
      <c r="BA621" s="211"/>
      <c r="BB621" s="211"/>
      <c r="BC621" s="211"/>
      <c r="BD621" s="211"/>
      <c r="BE621" s="211"/>
      <c r="BF621" s="211"/>
      <c r="BG621" s="211"/>
      <c r="BH621" s="211"/>
      <c r="BI621" s="211"/>
      <c r="BJ621" s="211"/>
      <c r="BK621" s="211"/>
      <c r="BL621" s="211"/>
      <c r="BM621" s="220">
        <v>3.4599999999999999E-2</v>
      </c>
    </row>
    <row r="622" spans="1:65">
      <c r="A622" s="30"/>
      <c r="B622" s="19">
        <v>1</v>
      </c>
      <c r="C622" s="9">
        <v>5</v>
      </c>
      <c r="D622" s="24">
        <v>3.4599999999999999E-2</v>
      </c>
      <c r="E622" s="210"/>
      <c r="F622" s="211"/>
      <c r="G622" s="211"/>
      <c r="H622" s="211"/>
      <c r="I622" s="211"/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1"/>
      <c r="AT622" s="211"/>
      <c r="AU622" s="211"/>
      <c r="AV622" s="211"/>
      <c r="AW622" s="211"/>
      <c r="AX622" s="211"/>
      <c r="AY622" s="211"/>
      <c r="AZ622" s="211"/>
      <c r="BA622" s="211"/>
      <c r="BB622" s="211"/>
      <c r="BC622" s="211"/>
      <c r="BD622" s="211"/>
      <c r="BE622" s="211"/>
      <c r="BF622" s="211"/>
      <c r="BG622" s="211"/>
      <c r="BH622" s="211"/>
      <c r="BI622" s="211"/>
      <c r="BJ622" s="211"/>
      <c r="BK622" s="211"/>
      <c r="BL622" s="211"/>
      <c r="BM622" s="220">
        <v>22</v>
      </c>
    </row>
    <row r="623" spans="1:65">
      <c r="A623" s="30"/>
      <c r="B623" s="19">
        <v>1</v>
      </c>
      <c r="C623" s="9">
        <v>6</v>
      </c>
      <c r="D623" s="24">
        <v>3.49E-2</v>
      </c>
      <c r="E623" s="210"/>
      <c r="F623" s="211"/>
      <c r="G623" s="211"/>
      <c r="H623" s="211"/>
      <c r="I623" s="211"/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11"/>
      <c r="AT623" s="211"/>
      <c r="AU623" s="211"/>
      <c r="AV623" s="211"/>
      <c r="AW623" s="211"/>
      <c r="AX623" s="211"/>
      <c r="AY623" s="211"/>
      <c r="AZ623" s="211"/>
      <c r="BA623" s="211"/>
      <c r="BB623" s="211"/>
      <c r="BC623" s="211"/>
      <c r="BD623" s="211"/>
      <c r="BE623" s="211"/>
      <c r="BF623" s="211"/>
      <c r="BG623" s="211"/>
      <c r="BH623" s="211"/>
      <c r="BI623" s="211"/>
      <c r="BJ623" s="211"/>
      <c r="BK623" s="211"/>
      <c r="BL623" s="211"/>
      <c r="BM623" s="55"/>
    </row>
    <row r="624" spans="1:65">
      <c r="A624" s="30"/>
      <c r="B624" s="20" t="s">
        <v>172</v>
      </c>
      <c r="C624" s="12"/>
      <c r="D624" s="221">
        <v>3.4599999999999999E-2</v>
      </c>
      <c r="E624" s="210"/>
      <c r="F624" s="211"/>
      <c r="G624" s="211"/>
      <c r="H624" s="211"/>
      <c r="I624" s="211"/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11"/>
      <c r="AT624" s="211"/>
      <c r="AU624" s="211"/>
      <c r="AV624" s="211"/>
      <c r="AW624" s="211"/>
      <c r="AX624" s="211"/>
      <c r="AY624" s="211"/>
      <c r="AZ624" s="211"/>
      <c r="BA624" s="211"/>
      <c r="BB624" s="211"/>
      <c r="BC624" s="211"/>
      <c r="BD624" s="211"/>
      <c r="BE624" s="211"/>
      <c r="BF624" s="211"/>
      <c r="BG624" s="211"/>
      <c r="BH624" s="211"/>
      <c r="BI624" s="211"/>
      <c r="BJ624" s="211"/>
      <c r="BK624" s="211"/>
      <c r="BL624" s="211"/>
      <c r="BM624" s="55"/>
    </row>
    <row r="625" spans="1:65">
      <c r="A625" s="30"/>
      <c r="B625" s="3" t="s">
        <v>173</v>
      </c>
      <c r="C625" s="29"/>
      <c r="D625" s="24">
        <v>3.4599999999999999E-2</v>
      </c>
      <c r="E625" s="210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11"/>
      <c r="AT625" s="211"/>
      <c r="AU625" s="211"/>
      <c r="AV625" s="211"/>
      <c r="AW625" s="211"/>
      <c r="AX625" s="211"/>
      <c r="AY625" s="211"/>
      <c r="AZ625" s="211"/>
      <c r="BA625" s="211"/>
      <c r="BB625" s="211"/>
      <c r="BC625" s="211"/>
      <c r="BD625" s="211"/>
      <c r="BE625" s="211"/>
      <c r="BF625" s="211"/>
      <c r="BG625" s="211"/>
      <c r="BH625" s="211"/>
      <c r="BI625" s="211"/>
      <c r="BJ625" s="211"/>
      <c r="BK625" s="211"/>
      <c r="BL625" s="211"/>
      <c r="BM625" s="55"/>
    </row>
    <row r="626" spans="1:65">
      <c r="A626" s="30"/>
      <c r="B626" s="3" t="s">
        <v>174</v>
      </c>
      <c r="C626" s="29"/>
      <c r="D626" s="24">
        <v>2.7568097504180428E-4</v>
      </c>
      <c r="E626" s="210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55"/>
    </row>
    <row r="627" spans="1:65">
      <c r="A627" s="30"/>
      <c r="B627" s="3" t="s">
        <v>83</v>
      </c>
      <c r="C627" s="29"/>
      <c r="D627" s="13">
        <v>7.9676582382024359E-3</v>
      </c>
      <c r="E627" s="14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30"/>
      <c r="B628" s="3" t="s">
        <v>175</v>
      </c>
      <c r="C628" s="29"/>
      <c r="D628" s="13">
        <v>0</v>
      </c>
      <c r="E628" s="14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30"/>
      <c r="B629" s="46" t="s">
        <v>176</v>
      </c>
      <c r="C629" s="47"/>
      <c r="D629" s="45" t="s">
        <v>169</v>
      </c>
      <c r="E629" s="14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1"/>
      <c r="C630" s="20"/>
      <c r="D630" s="20"/>
      <c r="BM630" s="54"/>
    </row>
    <row r="631" spans="1:65" ht="15">
      <c r="B631" s="8" t="s">
        <v>295</v>
      </c>
      <c r="BM631" s="28" t="s">
        <v>177</v>
      </c>
    </row>
    <row r="632" spans="1:65" ht="15">
      <c r="A632" s="25" t="s">
        <v>37</v>
      </c>
      <c r="B632" s="18" t="s">
        <v>101</v>
      </c>
      <c r="C632" s="15" t="s">
        <v>102</v>
      </c>
      <c r="D632" s="16" t="s">
        <v>152</v>
      </c>
      <c r="E632" s="14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153</v>
      </c>
      <c r="C633" s="9" t="s">
        <v>153</v>
      </c>
      <c r="D633" s="146" t="s">
        <v>155</v>
      </c>
      <c r="E633" s="14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196</v>
      </c>
      <c r="E634" s="14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0">
        <v>1998.3000000000002</v>
      </c>
      <c r="E636" s="203"/>
      <c r="F636" s="204"/>
      <c r="G636" s="204"/>
      <c r="H636" s="204"/>
      <c r="I636" s="204"/>
      <c r="J636" s="204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4"/>
      <c r="AT636" s="204"/>
      <c r="AU636" s="204"/>
      <c r="AV636" s="204"/>
      <c r="AW636" s="204"/>
      <c r="AX636" s="204"/>
      <c r="AY636" s="204"/>
      <c r="AZ636" s="204"/>
      <c r="BA636" s="204"/>
      <c r="BB636" s="204"/>
      <c r="BC636" s="204"/>
      <c r="BD636" s="204"/>
      <c r="BE636" s="204"/>
      <c r="BF636" s="204"/>
      <c r="BG636" s="204"/>
      <c r="BH636" s="204"/>
      <c r="BI636" s="204"/>
      <c r="BJ636" s="204"/>
      <c r="BK636" s="204"/>
      <c r="BL636" s="204"/>
      <c r="BM636" s="205">
        <v>1</v>
      </c>
    </row>
    <row r="637" spans="1:65">
      <c r="A637" s="30"/>
      <c r="B637" s="19">
        <v>1</v>
      </c>
      <c r="C637" s="9">
        <v>2</v>
      </c>
      <c r="D637" s="206">
        <v>2002.5</v>
      </c>
      <c r="E637" s="203"/>
      <c r="F637" s="204"/>
      <c r="G637" s="204"/>
      <c r="H637" s="204"/>
      <c r="I637" s="204"/>
      <c r="J637" s="204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4"/>
      <c r="AT637" s="204"/>
      <c r="AU637" s="204"/>
      <c r="AV637" s="204"/>
      <c r="AW637" s="204"/>
      <c r="AX637" s="204"/>
      <c r="AY637" s="204"/>
      <c r="AZ637" s="204"/>
      <c r="BA637" s="204"/>
      <c r="BB637" s="204"/>
      <c r="BC637" s="204"/>
      <c r="BD637" s="204"/>
      <c r="BE637" s="204"/>
      <c r="BF637" s="204"/>
      <c r="BG637" s="204"/>
      <c r="BH637" s="204"/>
      <c r="BI637" s="204"/>
      <c r="BJ637" s="204"/>
      <c r="BK637" s="204"/>
      <c r="BL637" s="204"/>
      <c r="BM637" s="205">
        <v>17</v>
      </c>
    </row>
    <row r="638" spans="1:65">
      <c r="A638" s="30"/>
      <c r="B638" s="19">
        <v>1</v>
      </c>
      <c r="C638" s="9">
        <v>3</v>
      </c>
      <c r="D638" s="206">
        <v>1981.6000000000001</v>
      </c>
      <c r="E638" s="203"/>
      <c r="F638" s="204"/>
      <c r="G638" s="204"/>
      <c r="H638" s="204"/>
      <c r="I638" s="204"/>
      <c r="J638" s="204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4"/>
      <c r="AT638" s="204"/>
      <c r="AU638" s="204"/>
      <c r="AV638" s="204"/>
      <c r="AW638" s="204"/>
      <c r="AX638" s="204"/>
      <c r="AY638" s="204"/>
      <c r="AZ638" s="204"/>
      <c r="BA638" s="204"/>
      <c r="BB638" s="204"/>
      <c r="BC638" s="204"/>
      <c r="BD638" s="204"/>
      <c r="BE638" s="204"/>
      <c r="BF638" s="204"/>
      <c r="BG638" s="204"/>
      <c r="BH638" s="204"/>
      <c r="BI638" s="204"/>
      <c r="BJ638" s="204"/>
      <c r="BK638" s="204"/>
      <c r="BL638" s="204"/>
      <c r="BM638" s="205">
        <v>16</v>
      </c>
    </row>
    <row r="639" spans="1:65">
      <c r="A639" s="30"/>
      <c r="B639" s="19">
        <v>1</v>
      </c>
      <c r="C639" s="9">
        <v>4</v>
      </c>
      <c r="D639" s="206">
        <v>1959.7999999999997</v>
      </c>
      <c r="E639" s="203"/>
      <c r="F639" s="204"/>
      <c r="G639" s="204"/>
      <c r="H639" s="204"/>
      <c r="I639" s="204"/>
      <c r="J639" s="204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204"/>
      <c r="V639" s="204"/>
      <c r="W639" s="204"/>
      <c r="X639" s="204"/>
      <c r="Y639" s="204"/>
      <c r="Z639" s="204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4"/>
      <c r="AT639" s="204"/>
      <c r="AU639" s="204"/>
      <c r="AV639" s="204"/>
      <c r="AW639" s="204"/>
      <c r="AX639" s="204"/>
      <c r="AY639" s="204"/>
      <c r="AZ639" s="204"/>
      <c r="BA639" s="204"/>
      <c r="BB639" s="204"/>
      <c r="BC639" s="204"/>
      <c r="BD639" s="204"/>
      <c r="BE639" s="204"/>
      <c r="BF639" s="204"/>
      <c r="BG639" s="204"/>
      <c r="BH639" s="204"/>
      <c r="BI639" s="204"/>
      <c r="BJ639" s="204"/>
      <c r="BK639" s="204"/>
      <c r="BL639" s="204"/>
      <c r="BM639" s="205">
        <v>1989.31666666667</v>
      </c>
    </row>
    <row r="640" spans="1:65">
      <c r="A640" s="30"/>
      <c r="B640" s="19">
        <v>1</v>
      </c>
      <c r="C640" s="9">
        <v>5</v>
      </c>
      <c r="D640" s="206">
        <v>1987.8000000000002</v>
      </c>
      <c r="E640" s="203"/>
      <c r="F640" s="204"/>
      <c r="G640" s="204"/>
      <c r="H640" s="204"/>
      <c r="I640" s="204"/>
      <c r="J640" s="204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204"/>
      <c r="V640" s="204"/>
      <c r="W640" s="204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4"/>
      <c r="AT640" s="204"/>
      <c r="AU640" s="204"/>
      <c r="AV640" s="204"/>
      <c r="AW640" s="204"/>
      <c r="AX640" s="204"/>
      <c r="AY640" s="204"/>
      <c r="AZ640" s="204"/>
      <c r="BA640" s="204"/>
      <c r="BB640" s="204"/>
      <c r="BC640" s="204"/>
      <c r="BD640" s="204"/>
      <c r="BE640" s="204"/>
      <c r="BF640" s="204"/>
      <c r="BG640" s="204"/>
      <c r="BH640" s="204"/>
      <c r="BI640" s="204"/>
      <c r="BJ640" s="204"/>
      <c r="BK640" s="204"/>
      <c r="BL640" s="204"/>
      <c r="BM640" s="205">
        <v>23</v>
      </c>
    </row>
    <row r="641" spans="1:65">
      <c r="A641" s="30"/>
      <c r="B641" s="19">
        <v>1</v>
      </c>
      <c r="C641" s="9">
        <v>6</v>
      </c>
      <c r="D641" s="206">
        <v>2005.9</v>
      </c>
      <c r="E641" s="203"/>
      <c r="F641" s="204"/>
      <c r="G641" s="204"/>
      <c r="H641" s="204"/>
      <c r="I641" s="204"/>
      <c r="J641" s="204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204"/>
      <c r="V641" s="204"/>
      <c r="W641" s="204"/>
      <c r="X641" s="204"/>
      <c r="Y641" s="204"/>
      <c r="Z641" s="204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4"/>
      <c r="AT641" s="204"/>
      <c r="AU641" s="204"/>
      <c r="AV641" s="204"/>
      <c r="AW641" s="204"/>
      <c r="AX641" s="204"/>
      <c r="AY641" s="204"/>
      <c r="AZ641" s="204"/>
      <c r="BA641" s="204"/>
      <c r="BB641" s="204"/>
      <c r="BC641" s="204"/>
      <c r="BD641" s="204"/>
      <c r="BE641" s="204"/>
      <c r="BF641" s="204"/>
      <c r="BG641" s="204"/>
      <c r="BH641" s="204"/>
      <c r="BI641" s="204"/>
      <c r="BJ641" s="204"/>
      <c r="BK641" s="204"/>
      <c r="BL641" s="204"/>
      <c r="BM641" s="208"/>
    </row>
    <row r="642" spans="1:65">
      <c r="A642" s="30"/>
      <c r="B642" s="20" t="s">
        <v>172</v>
      </c>
      <c r="C642" s="12"/>
      <c r="D642" s="209">
        <v>1989.3166666666666</v>
      </c>
      <c r="E642" s="203"/>
      <c r="F642" s="204"/>
      <c r="G642" s="204"/>
      <c r="H642" s="204"/>
      <c r="I642" s="204"/>
      <c r="J642" s="204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204"/>
      <c r="V642" s="204"/>
      <c r="W642" s="204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208"/>
    </row>
    <row r="643" spans="1:65">
      <c r="A643" s="30"/>
      <c r="B643" s="3" t="s">
        <v>173</v>
      </c>
      <c r="C643" s="29"/>
      <c r="D643" s="206">
        <v>1993.0500000000002</v>
      </c>
      <c r="E643" s="203"/>
      <c r="F643" s="204"/>
      <c r="G643" s="204"/>
      <c r="H643" s="204"/>
      <c r="I643" s="204"/>
      <c r="J643" s="204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204"/>
      <c r="V643" s="204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208"/>
    </row>
    <row r="644" spans="1:65">
      <c r="A644" s="30"/>
      <c r="B644" s="3" t="s">
        <v>174</v>
      </c>
      <c r="C644" s="29"/>
      <c r="D644" s="206">
        <v>17.103147858411052</v>
      </c>
      <c r="E644" s="203"/>
      <c r="F644" s="204"/>
      <c r="G644" s="204"/>
      <c r="H644" s="204"/>
      <c r="I644" s="204"/>
      <c r="J644" s="204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204"/>
      <c r="V644" s="204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208"/>
    </row>
    <row r="645" spans="1:65">
      <c r="A645" s="30"/>
      <c r="B645" s="3" t="s">
        <v>83</v>
      </c>
      <c r="C645" s="29"/>
      <c r="D645" s="13">
        <v>8.5974989025097669E-3</v>
      </c>
      <c r="E645" s="14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30"/>
      <c r="B646" s="3" t="s">
        <v>175</v>
      </c>
      <c r="C646" s="29"/>
      <c r="D646" s="13">
        <v>-1.6653345369377348E-15</v>
      </c>
      <c r="E646" s="14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30"/>
      <c r="B647" s="46" t="s">
        <v>176</v>
      </c>
      <c r="C647" s="47"/>
      <c r="D647" s="45" t="s">
        <v>169</v>
      </c>
      <c r="E647" s="14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1"/>
      <c r="C648" s="20"/>
      <c r="D648" s="20"/>
      <c r="BM648" s="54"/>
    </row>
    <row r="649" spans="1:65" ht="15">
      <c r="B649" s="8" t="s">
        <v>296</v>
      </c>
      <c r="BM649" s="28" t="s">
        <v>177</v>
      </c>
    </row>
    <row r="650" spans="1:65" ht="15">
      <c r="A650" s="25" t="s">
        <v>40</v>
      </c>
      <c r="B650" s="18" t="s">
        <v>101</v>
      </c>
      <c r="C650" s="15" t="s">
        <v>102</v>
      </c>
      <c r="D650" s="16" t="s">
        <v>152</v>
      </c>
      <c r="E650" s="14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153</v>
      </c>
      <c r="C651" s="9" t="s">
        <v>153</v>
      </c>
      <c r="D651" s="146" t="s">
        <v>155</v>
      </c>
      <c r="E651" s="14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196</v>
      </c>
      <c r="E652" s="14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4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8.3800000000000008</v>
      </c>
      <c r="E654" s="14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8.51</v>
      </c>
      <c r="E655" s="14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18</v>
      </c>
    </row>
    <row r="656" spans="1:65">
      <c r="A656" s="30"/>
      <c r="B656" s="19">
        <v>1</v>
      </c>
      <c r="C656" s="9">
        <v>3</v>
      </c>
      <c r="D656" s="11">
        <v>7.9899999999999993</v>
      </c>
      <c r="E656" s="14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7.9799999999999995</v>
      </c>
      <c r="E657" s="14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8.2433333333333305</v>
      </c>
    </row>
    <row r="658" spans="1:65">
      <c r="A658" s="30"/>
      <c r="B658" s="19">
        <v>1</v>
      </c>
      <c r="C658" s="9">
        <v>5</v>
      </c>
      <c r="D658" s="11">
        <v>8.26</v>
      </c>
      <c r="E658" s="14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24</v>
      </c>
    </row>
    <row r="659" spans="1:65">
      <c r="A659" s="30"/>
      <c r="B659" s="19">
        <v>1</v>
      </c>
      <c r="C659" s="9">
        <v>6</v>
      </c>
      <c r="D659" s="11">
        <v>8.34</v>
      </c>
      <c r="E659" s="14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4"/>
    </row>
    <row r="660" spans="1:65">
      <c r="A660" s="30"/>
      <c r="B660" s="20" t="s">
        <v>172</v>
      </c>
      <c r="C660" s="12"/>
      <c r="D660" s="23">
        <v>8.2433333333333323</v>
      </c>
      <c r="E660" s="14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30"/>
      <c r="B661" s="3" t="s">
        <v>173</v>
      </c>
      <c r="C661" s="29"/>
      <c r="D661" s="11">
        <v>8.3000000000000007</v>
      </c>
      <c r="E661" s="14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30"/>
      <c r="B662" s="3" t="s">
        <v>174</v>
      </c>
      <c r="C662" s="29"/>
      <c r="D662" s="24">
        <v>0.21583944650287351</v>
      </c>
      <c r="E662" s="14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30"/>
      <c r="B663" s="3" t="s">
        <v>83</v>
      </c>
      <c r="C663" s="29"/>
      <c r="D663" s="13">
        <v>2.61835155482661E-2</v>
      </c>
      <c r="E663" s="14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30"/>
      <c r="B664" s="3" t="s">
        <v>175</v>
      </c>
      <c r="C664" s="29"/>
      <c r="D664" s="13">
        <v>2.2204460492503131E-16</v>
      </c>
      <c r="E664" s="14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30"/>
      <c r="B665" s="46" t="s">
        <v>176</v>
      </c>
      <c r="C665" s="47"/>
      <c r="D665" s="45" t="s">
        <v>169</v>
      </c>
      <c r="E665" s="14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1"/>
      <c r="C666" s="20"/>
      <c r="D666" s="20"/>
      <c r="BM666" s="54"/>
    </row>
    <row r="667" spans="1:65" ht="15">
      <c r="B667" s="8" t="s">
        <v>297</v>
      </c>
      <c r="BM667" s="28" t="s">
        <v>177</v>
      </c>
    </row>
    <row r="668" spans="1:65" ht="15">
      <c r="A668" s="25" t="s">
        <v>43</v>
      </c>
      <c r="B668" s="18" t="s">
        <v>101</v>
      </c>
      <c r="C668" s="15" t="s">
        <v>102</v>
      </c>
      <c r="D668" s="16" t="s">
        <v>152</v>
      </c>
      <c r="E668" s="14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153</v>
      </c>
      <c r="C669" s="9" t="s">
        <v>153</v>
      </c>
      <c r="D669" s="146" t="s">
        <v>155</v>
      </c>
      <c r="E669" s="14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196</v>
      </c>
      <c r="E670" s="14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0</v>
      </c>
    </row>
    <row r="671" spans="1:65">
      <c r="A671" s="30"/>
      <c r="B671" s="19"/>
      <c r="C671" s="9"/>
      <c r="D671" s="26"/>
      <c r="E671" s="14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0</v>
      </c>
    </row>
    <row r="672" spans="1:65">
      <c r="A672" s="30"/>
      <c r="B672" s="18">
        <v>1</v>
      </c>
      <c r="C672" s="14">
        <v>1</v>
      </c>
      <c r="D672" s="200">
        <v>229.9</v>
      </c>
      <c r="E672" s="203"/>
      <c r="F672" s="204"/>
      <c r="G672" s="204"/>
      <c r="H672" s="204"/>
      <c r="I672" s="204"/>
      <c r="J672" s="204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204"/>
      <c r="V672" s="204"/>
      <c r="W672" s="204"/>
      <c r="X672" s="204"/>
      <c r="Y672" s="204"/>
      <c r="Z672" s="204"/>
      <c r="AA672" s="204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205">
        <v>1</v>
      </c>
    </row>
    <row r="673" spans="1:65">
      <c r="A673" s="30"/>
      <c r="B673" s="19">
        <v>1</v>
      </c>
      <c r="C673" s="9">
        <v>2</v>
      </c>
      <c r="D673" s="206">
        <v>232.1</v>
      </c>
      <c r="E673" s="203"/>
      <c r="F673" s="204"/>
      <c r="G673" s="204"/>
      <c r="H673" s="204"/>
      <c r="I673" s="204"/>
      <c r="J673" s="204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204"/>
      <c r="V673" s="204"/>
      <c r="W673" s="204"/>
      <c r="X673" s="204"/>
      <c r="Y673" s="204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205">
        <v>19</v>
      </c>
    </row>
    <row r="674" spans="1:65">
      <c r="A674" s="30"/>
      <c r="B674" s="19">
        <v>1</v>
      </c>
      <c r="C674" s="9">
        <v>3</v>
      </c>
      <c r="D674" s="206">
        <v>225.3</v>
      </c>
      <c r="E674" s="203"/>
      <c r="F674" s="204"/>
      <c r="G674" s="204"/>
      <c r="H674" s="204"/>
      <c r="I674" s="204"/>
      <c r="J674" s="204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204"/>
      <c r="V674" s="204"/>
      <c r="W674" s="204"/>
      <c r="X674" s="204"/>
      <c r="Y674" s="204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205">
        <v>16</v>
      </c>
    </row>
    <row r="675" spans="1:65">
      <c r="A675" s="30"/>
      <c r="B675" s="19">
        <v>1</v>
      </c>
      <c r="C675" s="9">
        <v>4</v>
      </c>
      <c r="D675" s="206">
        <v>226.1</v>
      </c>
      <c r="E675" s="203"/>
      <c r="F675" s="204"/>
      <c r="G675" s="204"/>
      <c r="H675" s="204"/>
      <c r="I675" s="204"/>
      <c r="J675" s="204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204"/>
      <c r="V675" s="204"/>
      <c r="W675" s="204"/>
      <c r="X675" s="204"/>
      <c r="Y675" s="204"/>
      <c r="Z675" s="204"/>
      <c r="AA675" s="204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4"/>
      <c r="AT675" s="204"/>
      <c r="AU675" s="204"/>
      <c r="AV675" s="204"/>
      <c r="AW675" s="204"/>
      <c r="AX675" s="204"/>
      <c r="AY675" s="204"/>
      <c r="AZ675" s="204"/>
      <c r="BA675" s="204"/>
      <c r="BB675" s="204"/>
      <c r="BC675" s="204"/>
      <c r="BD675" s="204"/>
      <c r="BE675" s="204"/>
      <c r="BF675" s="204"/>
      <c r="BG675" s="204"/>
      <c r="BH675" s="204"/>
      <c r="BI675" s="204"/>
      <c r="BJ675" s="204"/>
      <c r="BK675" s="204"/>
      <c r="BL675" s="204"/>
      <c r="BM675" s="205">
        <v>229.95</v>
      </c>
    </row>
    <row r="676" spans="1:65">
      <c r="A676" s="30"/>
      <c r="B676" s="19">
        <v>1</v>
      </c>
      <c r="C676" s="9">
        <v>5</v>
      </c>
      <c r="D676" s="206">
        <v>232.3</v>
      </c>
      <c r="E676" s="203"/>
      <c r="F676" s="204"/>
      <c r="G676" s="204"/>
      <c r="H676" s="204"/>
      <c r="I676" s="204"/>
      <c r="J676" s="204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204"/>
      <c r="V676" s="204"/>
      <c r="W676" s="204"/>
      <c r="X676" s="204"/>
      <c r="Y676" s="204"/>
      <c r="Z676" s="204"/>
      <c r="AA676" s="204"/>
      <c r="AB676" s="204"/>
      <c r="AC676" s="204"/>
      <c r="AD676" s="204"/>
      <c r="AE676" s="204"/>
      <c r="AF676" s="204"/>
      <c r="AG676" s="204"/>
      <c r="AH676" s="204"/>
      <c r="AI676" s="204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04"/>
      <c r="AT676" s="204"/>
      <c r="AU676" s="204"/>
      <c r="AV676" s="204"/>
      <c r="AW676" s="204"/>
      <c r="AX676" s="204"/>
      <c r="AY676" s="204"/>
      <c r="AZ676" s="204"/>
      <c r="BA676" s="204"/>
      <c r="BB676" s="204"/>
      <c r="BC676" s="204"/>
      <c r="BD676" s="204"/>
      <c r="BE676" s="204"/>
      <c r="BF676" s="204"/>
      <c r="BG676" s="204"/>
      <c r="BH676" s="204"/>
      <c r="BI676" s="204"/>
      <c r="BJ676" s="204"/>
      <c r="BK676" s="204"/>
      <c r="BL676" s="204"/>
      <c r="BM676" s="205">
        <v>25</v>
      </c>
    </row>
    <row r="677" spans="1:65">
      <c r="A677" s="30"/>
      <c r="B677" s="19">
        <v>1</v>
      </c>
      <c r="C677" s="9">
        <v>6</v>
      </c>
      <c r="D677" s="206">
        <v>234</v>
      </c>
      <c r="E677" s="203"/>
      <c r="F677" s="204"/>
      <c r="G677" s="204"/>
      <c r="H677" s="204"/>
      <c r="I677" s="204"/>
      <c r="J677" s="204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204"/>
      <c r="V677" s="204"/>
      <c r="W677" s="204"/>
      <c r="X677" s="204"/>
      <c r="Y677" s="204"/>
      <c r="Z677" s="204"/>
      <c r="AA677" s="204"/>
      <c r="AB677" s="204"/>
      <c r="AC677" s="204"/>
      <c r="AD677" s="204"/>
      <c r="AE677" s="204"/>
      <c r="AF677" s="204"/>
      <c r="AG677" s="204"/>
      <c r="AH677" s="204"/>
      <c r="AI677" s="204"/>
      <c r="AJ677" s="204"/>
      <c r="AK677" s="204"/>
      <c r="AL677" s="204"/>
      <c r="AM677" s="204"/>
      <c r="AN677" s="204"/>
      <c r="AO677" s="204"/>
      <c r="AP677" s="204"/>
      <c r="AQ677" s="204"/>
      <c r="AR677" s="204"/>
      <c r="AS677" s="204"/>
      <c r="AT677" s="204"/>
      <c r="AU677" s="204"/>
      <c r="AV677" s="204"/>
      <c r="AW677" s="204"/>
      <c r="AX677" s="204"/>
      <c r="AY677" s="204"/>
      <c r="AZ677" s="204"/>
      <c r="BA677" s="204"/>
      <c r="BB677" s="204"/>
      <c r="BC677" s="204"/>
      <c r="BD677" s="204"/>
      <c r="BE677" s="204"/>
      <c r="BF677" s="204"/>
      <c r="BG677" s="204"/>
      <c r="BH677" s="204"/>
      <c r="BI677" s="204"/>
      <c r="BJ677" s="204"/>
      <c r="BK677" s="204"/>
      <c r="BL677" s="204"/>
      <c r="BM677" s="208"/>
    </row>
    <row r="678" spans="1:65">
      <c r="A678" s="30"/>
      <c r="B678" s="20" t="s">
        <v>172</v>
      </c>
      <c r="C678" s="12"/>
      <c r="D678" s="209">
        <v>229.95000000000002</v>
      </c>
      <c r="E678" s="203"/>
      <c r="F678" s="204"/>
      <c r="G678" s="204"/>
      <c r="H678" s="204"/>
      <c r="I678" s="204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  <c r="AB678" s="204"/>
      <c r="AC678" s="204"/>
      <c r="AD678" s="204"/>
      <c r="AE678" s="204"/>
      <c r="AF678" s="204"/>
      <c r="AG678" s="204"/>
      <c r="AH678" s="204"/>
      <c r="AI678" s="204"/>
      <c r="AJ678" s="204"/>
      <c r="AK678" s="204"/>
      <c r="AL678" s="204"/>
      <c r="AM678" s="204"/>
      <c r="AN678" s="204"/>
      <c r="AO678" s="204"/>
      <c r="AP678" s="204"/>
      <c r="AQ678" s="204"/>
      <c r="AR678" s="204"/>
      <c r="AS678" s="204"/>
      <c r="AT678" s="204"/>
      <c r="AU678" s="204"/>
      <c r="AV678" s="204"/>
      <c r="AW678" s="204"/>
      <c r="AX678" s="204"/>
      <c r="AY678" s="204"/>
      <c r="AZ678" s="204"/>
      <c r="BA678" s="204"/>
      <c r="BB678" s="204"/>
      <c r="BC678" s="204"/>
      <c r="BD678" s="204"/>
      <c r="BE678" s="204"/>
      <c r="BF678" s="204"/>
      <c r="BG678" s="204"/>
      <c r="BH678" s="204"/>
      <c r="BI678" s="204"/>
      <c r="BJ678" s="204"/>
      <c r="BK678" s="204"/>
      <c r="BL678" s="204"/>
      <c r="BM678" s="208"/>
    </row>
    <row r="679" spans="1:65">
      <c r="A679" s="30"/>
      <c r="B679" s="3" t="s">
        <v>173</v>
      </c>
      <c r="C679" s="29"/>
      <c r="D679" s="206">
        <v>231</v>
      </c>
      <c r="E679" s="203"/>
      <c r="F679" s="204"/>
      <c r="G679" s="204"/>
      <c r="H679" s="204"/>
      <c r="I679" s="204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  <c r="AB679" s="204"/>
      <c r="AC679" s="204"/>
      <c r="AD679" s="204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4"/>
      <c r="AT679" s="204"/>
      <c r="AU679" s="204"/>
      <c r="AV679" s="204"/>
      <c r="AW679" s="204"/>
      <c r="AX679" s="204"/>
      <c r="AY679" s="204"/>
      <c r="AZ679" s="204"/>
      <c r="BA679" s="204"/>
      <c r="BB679" s="204"/>
      <c r="BC679" s="204"/>
      <c r="BD679" s="204"/>
      <c r="BE679" s="204"/>
      <c r="BF679" s="204"/>
      <c r="BG679" s="204"/>
      <c r="BH679" s="204"/>
      <c r="BI679" s="204"/>
      <c r="BJ679" s="204"/>
      <c r="BK679" s="204"/>
      <c r="BL679" s="204"/>
      <c r="BM679" s="208"/>
    </row>
    <row r="680" spans="1:65">
      <c r="A680" s="30"/>
      <c r="B680" s="3" t="s">
        <v>174</v>
      </c>
      <c r="C680" s="29"/>
      <c r="D680" s="206">
        <v>3.5495070080223807</v>
      </c>
      <c r="E680" s="203"/>
      <c r="F680" s="204"/>
      <c r="G680" s="204"/>
      <c r="H680" s="204"/>
      <c r="I680" s="204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4"/>
      <c r="AT680" s="204"/>
      <c r="AU680" s="204"/>
      <c r="AV680" s="204"/>
      <c r="AW680" s="204"/>
      <c r="AX680" s="204"/>
      <c r="AY680" s="204"/>
      <c r="AZ680" s="204"/>
      <c r="BA680" s="204"/>
      <c r="BB680" s="204"/>
      <c r="BC680" s="204"/>
      <c r="BD680" s="204"/>
      <c r="BE680" s="204"/>
      <c r="BF680" s="204"/>
      <c r="BG680" s="204"/>
      <c r="BH680" s="204"/>
      <c r="BI680" s="204"/>
      <c r="BJ680" s="204"/>
      <c r="BK680" s="204"/>
      <c r="BL680" s="204"/>
      <c r="BM680" s="208"/>
    </row>
    <row r="681" spans="1:65">
      <c r="A681" s="30"/>
      <c r="B681" s="3" t="s">
        <v>83</v>
      </c>
      <c r="C681" s="29"/>
      <c r="D681" s="13">
        <v>1.5435994816361733E-2</v>
      </c>
      <c r="E681" s="14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30"/>
      <c r="B682" s="3" t="s">
        <v>175</v>
      </c>
      <c r="C682" s="29"/>
      <c r="D682" s="13">
        <v>2.2204460492503131E-16</v>
      </c>
      <c r="E682" s="14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30"/>
      <c r="B683" s="46" t="s">
        <v>176</v>
      </c>
      <c r="C683" s="47"/>
      <c r="D683" s="45" t="s">
        <v>169</v>
      </c>
      <c r="E683" s="14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1"/>
      <c r="C684" s="20"/>
      <c r="D684" s="20"/>
      <c r="BM684" s="54"/>
    </row>
    <row r="685" spans="1:65" ht="15">
      <c r="B685" s="8" t="s">
        <v>298</v>
      </c>
      <c r="BM685" s="28" t="s">
        <v>177</v>
      </c>
    </row>
    <row r="686" spans="1:65" ht="15">
      <c r="A686" s="25" t="s">
        <v>57</v>
      </c>
      <c r="B686" s="18" t="s">
        <v>101</v>
      </c>
      <c r="C686" s="15" t="s">
        <v>102</v>
      </c>
      <c r="D686" s="16" t="s">
        <v>152</v>
      </c>
      <c r="E686" s="14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153</v>
      </c>
      <c r="C687" s="9" t="s">
        <v>153</v>
      </c>
      <c r="D687" s="146" t="s">
        <v>155</v>
      </c>
      <c r="E687" s="14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196</v>
      </c>
      <c r="E688" s="14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3</v>
      </c>
    </row>
    <row r="689" spans="1:65">
      <c r="A689" s="30"/>
      <c r="B689" s="19"/>
      <c r="C689" s="9"/>
      <c r="D689" s="26"/>
      <c r="E689" s="14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3</v>
      </c>
    </row>
    <row r="690" spans="1:65">
      <c r="A690" s="30"/>
      <c r="B690" s="18">
        <v>1</v>
      </c>
      <c r="C690" s="14">
        <v>1</v>
      </c>
      <c r="D690" s="219">
        <v>1.9E-2</v>
      </c>
      <c r="E690" s="210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20">
        <v>1</v>
      </c>
    </row>
    <row r="691" spans="1:65">
      <c r="A691" s="30"/>
      <c r="B691" s="19">
        <v>1</v>
      </c>
      <c r="C691" s="9">
        <v>2</v>
      </c>
      <c r="D691" s="24">
        <v>0.02</v>
      </c>
      <c r="E691" s="210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20">
        <v>20</v>
      </c>
    </row>
    <row r="692" spans="1:65">
      <c r="A692" s="30"/>
      <c r="B692" s="19">
        <v>1</v>
      </c>
      <c r="C692" s="9">
        <v>3</v>
      </c>
      <c r="D692" s="24">
        <v>0.02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20">
        <v>16</v>
      </c>
    </row>
    <row r="693" spans="1:65">
      <c r="A693" s="30"/>
      <c r="B693" s="19">
        <v>1</v>
      </c>
      <c r="C693" s="9">
        <v>4</v>
      </c>
      <c r="D693" s="24">
        <v>2.3E-2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20">
        <v>2.0333333333333301E-2</v>
      </c>
    </row>
    <row r="694" spans="1:65">
      <c r="A694" s="30"/>
      <c r="B694" s="19">
        <v>1</v>
      </c>
      <c r="C694" s="9">
        <v>5</v>
      </c>
      <c r="D694" s="24">
        <v>1.7000000000000001E-2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20">
        <v>26</v>
      </c>
    </row>
    <row r="695" spans="1:65">
      <c r="A695" s="30"/>
      <c r="B695" s="19">
        <v>1</v>
      </c>
      <c r="C695" s="9">
        <v>6</v>
      </c>
      <c r="D695" s="24">
        <v>2.3E-2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55"/>
    </row>
    <row r="696" spans="1:65">
      <c r="A696" s="30"/>
      <c r="B696" s="20" t="s">
        <v>172</v>
      </c>
      <c r="C696" s="12"/>
      <c r="D696" s="221">
        <v>2.0333333333333332E-2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55"/>
    </row>
    <row r="697" spans="1:65">
      <c r="A697" s="30"/>
      <c r="B697" s="3" t="s">
        <v>173</v>
      </c>
      <c r="C697" s="29"/>
      <c r="D697" s="24">
        <v>0.02</v>
      </c>
      <c r="E697" s="210"/>
      <c r="F697" s="211"/>
      <c r="G697" s="211"/>
      <c r="H697" s="211"/>
      <c r="I697" s="211"/>
      <c r="J697" s="211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  <c r="AR697" s="211"/>
      <c r="AS697" s="211"/>
      <c r="AT697" s="211"/>
      <c r="AU697" s="211"/>
      <c r="AV697" s="211"/>
      <c r="AW697" s="211"/>
      <c r="AX697" s="211"/>
      <c r="AY697" s="211"/>
      <c r="AZ697" s="211"/>
      <c r="BA697" s="211"/>
      <c r="BB697" s="211"/>
      <c r="BC697" s="211"/>
      <c r="BD697" s="211"/>
      <c r="BE697" s="211"/>
      <c r="BF697" s="211"/>
      <c r="BG697" s="211"/>
      <c r="BH697" s="211"/>
      <c r="BI697" s="211"/>
      <c r="BJ697" s="211"/>
      <c r="BK697" s="211"/>
      <c r="BL697" s="211"/>
      <c r="BM697" s="55"/>
    </row>
    <row r="698" spans="1:65">
      <c r="A698" s="30"/>
      <c r="B698" s="3" t="s">
        <v>174</v>
      </c>
      <c r="C698" s="29"/>
      <c r="D698" s="24">
        <v>2.3380903889000239E-3</v>
      </c>
      <c r="E698" s="210"/>
      <c r="F698" s="211"/>
      <c r="G698" s="211"/>
      <c r="H698" s="211"/>
      <c r="I698" s="211"/>
      <c r="J698" s="211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  <c r="AH698" s="211"/>
      <c r="AI698" s="211"/>
      <c r="AJ698" s="211"/>
      <c r="AK698" s="211"/>
      <c r="AL698" s="211"/>
      <c r="AM698" s="211"/>
      <c r="AN698" s="211"/>
      <c r="AO698" s="211"/>
      <c r="AP698" s="211"/>
      <c r="AQ698" s="211"/>
      <c r="AR698" s="211"/>
      <c r="AS698" s="211"/>
      <c r="AT698" s="211"/>
      <c r="AU698" s="211"/>
      <c r="AV698" s="211"/>
      <c r="AW698" s="211"/>
      <c r="AX698" s="211"/>
      <c r="AY698" s="211"/>
      <c r="AZ698" s="211"/>
      <c r="BA698" s="211"/>
      <c r="BB698" s="211"/>
      <c r="BC698" s="211"/>
      <c r="BD698" s="211"/>
      <c r="BE698" s="211"/>
      <c r="BF698" s="211"/>
      <c r="BG698" s="211"/>
      <c r="BH698" s="211"/>
      <c r="BI698" s="211"/>
      <c r="BJ698" s="211"/>
      <c r="BK698" s="211"/>
      <c r="BL698" s="211"/>
      <c r="BM698" s="55"/>
    </row>
    <row r="699" spans="1:65">
      <c r="A699" s="30"/>
      <c r="B699" s="3" t="s">
        <v>83</v>
      </c>
      <c r="C699" s="29"/>
      <c r="D699" s="13">
        <v>0.11498805191311594</v>
      </c>
      <c r="E699" s="14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30"/>
      <c r="B700" s="3" t="s">
        <v>175</v>
      </c>
      <c r="C700" s="29"/>
      <c r="D700" s="13">
        <v>1.5543122344752192E-15</v>
      </c>
      <c r="E700" s="14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30"/>
      <c r="B701" s="46" t="s">
        <v>176</v>
      </c>
      <c r="C701" s="47"/>
      <c r="D701" s="45" t="s">
        <v>169</v>
      </c>
      <c r="E701" s="14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1"/>
      <c r="C702" s="20"/>
      <c r="D702" s="20"/>
      <c r="BM702" s="54"/>
    </row>
    <row r="703" spans="1:65" ht="15">
      <c r="B703" s="8" t="s">
        <v>299</v>
      </c>
      <c r="BM703" s="28" t="s">
        <v>177</v>
      </c>
    </row>
    <row r="704" spans="1:65" ht="15">
      <c r="A704" s="25" t="s">
        <v>58</v>
      </c>
      <c r="B704" s="18" t="s">
        <v>101</v>
      </c>
      <c r="C704" s="15" t="s">
        <v>102</v>
      </c>
      <c r="D704" s="16" t="s">
        <v>152</v>
      </c>
      <c r="E704" s="17" t="s">
        <v>152</v>
      </c>
      <c r="F704" s="148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153</v>
      </c>
      <c r="C705" s="9" t="s">
        <v>153</v>
      </c>
      <c r="D705" s="146" t="s">
        <v>155</v>
      </c>
      <c r="E705" s="147" t="s">
        <v>162</v>
      </c>
      <c r="F705" s="148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1</v>
      </c>
    </row>
    <row r="706" spans="1:65">
      <c r="A706" s="30"/>
      <c r="B706" s="19"/>
      <c r="C706" s="9"/>
      <c r="D706" s="10" t="s">
        <v>196</v>
      </c>
      <c r="E706" s="11" t="s">
        <v>104</v>
      </c>
      <c r="F706" s="148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26"/>
      <c r="F707" s="148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1.1499999999999999</v>
      </c>
      <c r="E708" s="22">
        <v>1.230882</v>
      </c>
      <c r="F708" s="148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1.1499999999999999</v>
      </c>
      <c r="E709" s="11">
        <v>1.2219960000000001</v>
      </c>
      <c r="F709" s="148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21</v>
      </c>
    </row>
    <row r="710" spans="1:65">
      <c r="A710" s="30"/>
      <c r="B710" s="19">
        <v>1</v>
      </c>
      <c r="C710" s="9">
        <v>3</v>
      </c>
      <c r="D710" s="11">
        <v>1.1000000000000001</v>
      </c>
      <c r="E710" s="11">
        <v>1.2123139999999999</v>
      </c>
      <c r="F710" s="148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1.07</v>
      </c>
      <c r="E711" s="11">
        <v>1.2191479999999999</v>
      </c>
      <c r="F711" s="148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1.1751914999999999</v>
      </c>
    </row>
    <row r="712" spans="1:65">
      <c r="A712" s="30"/>
      <c r="B712" s="19">
        <v>1</v>
      </c>
      <c r="C712" s="9">
        <v>5</v>
      </c>
      <c r="D712" s="11">
        <v>1.1100000000000001</v>
      </c>
      <c r="E712" s="11">
        <v>1.2298339999999999</v>
      </c>
      <c r="F712" s="148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27</v>
      </c>
    </row>
    <row r="713" spans="1:65">
      <c r="A713" s="30"/>
      <c r="B713" s="19">
        <v>1</v>
      </c>
      <c r="C713" s="9">
        <v>6</v>
      </c>
      <c r="D713" s="11">
        <v>1.18</v>
      </c>
      <c r="E713" s="11">
        <v>1.228124</v>
      </c>
      <c r="F713" s="148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30"/>
      <c r="B714" s="20" t="s">
        <v>172</v>
      </c>
      <c r="C714" s="12"/>
      <c r="D714" s="23">
        <v>1.1266666666666667</v>
      </c>
      <c r="E714" s="23">
        <v>1.2237163333333334</v>
      </c>
      <c r="F714" s="148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30"/>
      <c r="B715" s="3" t="s">
        <v>173</v>
      </c>
      <c r="C715" s="29"/>
      <c r="D715" s="11">
        <v>1.1299999999999999</v>
      </c>
      <c r="E715" s="11">
        <v>1.22506</v>
      </c>
      <c r="F715" s="148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30"/>
      <c r="B716" s="3" t="s">
        <v>174</v>
      </c>
      <c r="C716" s="29"/>
      <c r="D716" s="24">
        <v>4.0331955899344393E-2</v>
      </c>
      <c r="E716" s="24">
        <v>7.2393725050357129E-3</v>
      </c>
      <c r="F716" s="148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30"/>
      <c r="B717" s="3" t="s">
        <v>83</v>
      </c>
      <c r="C717" s="29"/>
      <c r="D717" s="13">
        <v>3.5797593993500937E-2</v>
      </c>
      <c r="E717" s="13">
        <v>5.9158910507601673E-3</v>
      </c>
      <c r="F717" s="148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30"/>
      <c r="B718" s="3" t="s">
        <v>175</v>
      </c>
      <c r="C718" s="29"/>
      <c r="D718" s="13">
        <v>-4.1291000941832245E-2</v>
      </c>
      <c r="E718" s="13">
        <v>4.1291000941832356E-2</v>
      </c>
      <c r="F718" s="148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30"/>
      <c r="B719" s="46" t="s">
        <v>176</v>
      </c>
      <c r="C719" s="47"/>
      <c r="D719" s="45">
        <v>0.67</v>
      </c>
      <c r="E719" s="45">
        <v>0.67</v>
      </c>
      <c r="F719" s="148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1"/>
      <c r="C720" s="20"/>
      <c r="D720" s="20"/>
      <c r="E720" s="20"/>
      <c r="BM720" s="54"/>
    </row>
    <row r="721" spans="1:65" ht="15">
      <c r="B721" s="8" t="s">
        <v>300</v>
      </c>
      <c r="BM721" s="28" t="s">
        <v>177</v>
      </c>
    </row>
    <row r="722" spans="1:65" ht="15">
      <c r="A722" s="25" t="s">
        <v>6</v>
      </c>
      <c r="B722" s="18" t="s">
        <v>101</v>
      </c>
      <c r="C722" s="15" t="s">
        <v>102</v>
      </c>
      <c r="D722" s="16" t="s">
        <v>152</v>
      </c>
      <c r="E722" s="14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153</v>
      </c>
      <c r="C723" s="9" t="s">
        <v>153</v>
      </c>
      <c r="D723" s="146" t="s">
        <v>155</v>
      </c>
      <c r="E723" s="14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196</v>
      </c>
      <c r="E724" s="14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4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4.16</v>
      </c>
      <c r="E726" s="14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4.21</v>
      </c>
      <c r="E727" s="14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22</v>
      </c>
    </row>
    <row r="728" spans="1:65">
      <c r="A728" s="30"/>
      <c r="B728" s="19">
        <v>1</v>
      </c>
      <c r="C728" s="9">
        <v>3</v>
      </c>
      <c r="D728" s="11">
        <v>4.13</v>
      </c>
      <c r="E728" s="14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4.1100000000000003</v>
      </c>
      <c r="E729" s="14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4.1666666666666696</v>
      </c>
    </row>
    <row r="730" spans="1:65">
      <c r="A730" s="30"/>
      <c r="B730" s="19">
        <v>1</v>
      </c>
      <c r="C730" s="9">
        <v>5</v>
      </c>
      <c r="D730" s="11">
        <v>4.13</v>
      </c>
      <c r="E730" s="14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28</v>
      </c>
    </row>
    <row r="731" spans="1:65">
      <c r="A731" s="30"/>
      <c r="B731" s="19">
        <v>1</v>
      </c>
      <c r="C731" s="9">
        <v>6</v>
      </c>
      <c r="D731" s="11">
        <v>4.26</v>
      </c>
      <c r="E731" s="14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30"/>
      <c r="B732" s="20" t="s">
        <v>172</v>
      </c>
      <c r="C732" s="12"/>
      <c r="D732" s="23">
        <v>4.166666666666667</v>
      </c>
      <c r="E732" s="14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30"/>
      <c r="B733" s="3" t="s">
        <v>173</v>
      </c>
      <c r="C733" s="29"/>
      <c r="D733" s="11">
        <v>4.1449999999999996</v>
      </c>
      <c r="E733" s="14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30"/>
      <c r="B734" s="3" t="s">
        <v>174</v>
      </c>
      <c r="C734" s="29"/>
      <c r="D734" s="24">
        <v>5.7503623074260754E-2</v>
      </c>
      <c r="E734" s="14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30"/>
      <c r="B735" s="3" t="s">
        <v>83</v>
      </c>
      <c r="C735" s="29"/>
      <c r="D735" s="13">
        <v>1.380086953782258E-2</v>
      </c>
      <c r="E735" s="14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30"/>
      <c r="B736" s="3" t="s">
        <v>175</v>
      </c>
      <c r="C736" s="29"/>
      <c r="D736" s="13">
        <v>-6.6613381477509392E-16</v>
      </c>
      <c r="E736" s="14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30"/>
      <c r="B737" s="46" t="s">
        <v>176</v>
      </c>
      <c r="C737" s="47"/>
      <c r="D737" s="45" t="s">
        <v>169</v>
      </c>
      <c r="E737" s="14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1"/>
      <c r="C738" s="20"/>
      <c r="D738" s="20"/>
      <c r="BM738" s="54"/>
    </row>
    <row r="739" spans="1:65" ht="15">
      <c r="B739" s="8" t="s">
        <v>301</v>
      </c>
      <c r="BM739" s="28" t="s">
        <v>177</v>
      </c>
    </row>
    <row r="740" spans="1:65" ht="15">
      <c r="A740" s="25" t="s">
        <v>9</v>
      </c>
      <c r="B740" s="18" t="s">
        <v>101</v>
      </c>
      <c r="C740" s="15" t="s">
        <v>102</v>
      </c>
      <c r="D740" s="16" t="s">
        <v>152</v>
      </c>
      <c r="E740" s="14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153</v>
      </c>
      <c r="C741" s="9" t="s">
        <v>153</v>
      </c>
      <c r="D741" s="146" t="s">
        <v>155</v>
      </c>
      <c r="E741" s="14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196</v>
      </c>
      <c r="E742" s="14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9"/>
      <c r="C743" s="9"/>
      <c r="D743" s="26"/>
      <c r="E743" s="14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8">
        <v>1</v>
      </c>
      <c r="C744" s="14">
        <v>1</v>
      </c>
      <c r="D744" s="22">
        <v>8</v>
      </c>
      <c r="E744" s="14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2</v>
      </c>
      <c r="D745" s="11">
        <v>8.3000000000000007</v>
      </c>
      <c r="E745" s="14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65</v>
      </c>
    </row>
    <row r="746" spans="1:65">
      <c r="A746" s="30"/>
      <c r="B746" s="19">
        <v>1</v>
      </c>
      <c r="C746" s="9">
        <v>3</v>
      </c>
      <c r="D746" s="11">
        <v>7.9</v>
      </c>
      <c r="E746" s="14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16</v>
      </c>
    </row>
    <row r="747" spans="1:65">
      <c r="A747" s="30"/>
      <c r="B747" s="19">
        <v>1</v>
      </c>
      <c r="C747" s="9">
        <v>4</v>
      </c>
      <c r="D747" s="11">
        <v>7.9</v>
      </c>
      <c r="E747" s="14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8.0166666666666693</v>
      </c>
    </row>
    <row r="748" spans="1:65">
      <c r="A748" s="30"/>
      <c r="B748" s="19">
        <v>1</v>
      </c>
      <c r="C748" s="9">
        <v>5</v>
      </c>
      <c r="D748" s="11">
        <v>7.7000000000000011</v>
      </c>
      <c r="E748" s="14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9</v>
      </c>
    </row>
    <row r="749" spans="1:65">
      <c r="A749" s="30"/>
      <c r="B749" s="19">
        <v>1</v>
      </c>
      <c r="C749" s="9">
        <v>6</v>
      </c>
      <c r="D749" s="11">
        <v>8.3000000000000007</v>
      </c>
      <c r="E749" s="14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30"/>
      <c r="B750" s="20" t="s">
        <v>172</v>
      </c>
      <c r="C750" s="12"/>
      <c r="D750" s="23">
        <v>8.0166666666666675</v>
      </c>
      <c r="E750" s="14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30"/>
      <c r="B751" s="3" t="s">
        <v>173</v>
      </c>
      <c r="C751" s="29"/>
      <c r="D751" s="11">
        <v>7.95</v>
      </c>
      <c r="E751" s="14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30"/>
      <c r="B752" s="3" t="s">
        <v>174</v>
      </c>
      <c r="C752" s="29"/>
      <c r="D752" s="24">
        <v>0.24013884872437169</v>
      </c>
      <c r="E752" s="14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30"/>
      <c r="B753" s="3" t="s">
        <v>83</v>
      </c>
      <c r="C753" s="29"/>
      <c r="D753" s="13">
        <v>2.9954949944828065E-2</v>
      </c>
      <c r="E753" s="14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30"/>
      <c r="B754" s="3" t="s">
        <v>175</v>
      </c>
      <c r="C754" s="29"/>
      <c r="D754" s="13">
        <v>-2.2204460492503131E-16</v>
      </c>
      <c r="E754" s="14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30"/>
      <c r="B755" s="46" t="s">
        <v>176</v>
      </c>
      <c r="C755" s="47"/>
      <c r="D755" s="45" t="s">
        <v>169</v>
      </c>
      <c r="E755" s="14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1"/>
      <c r="C756" s="20"/>
      <c r="D756" s="20"/>
      <c r="BM756" s="54"/>
    </row>
    <row r="757" spans="1:65" ht="15">
      <c r="B757" s="8" t="s">
        <v>302</v>
      </c>
      <c r="BM757" s="28" t="s">
        <v>177</v>
      </c>
    </row>
    <row r="758" spans="1:65" ht="15">
      <c r="A758" s="25" t="s">
        <v>59</v>
      </c>
      <c r="B758" s="18" t="s">
        <v>101</v>
      </c>
      <c r="C758" s="15" t="s">
        <v>102</v>
      </c>
      <c r="D758" s="16" t="s">
        <v>152</v>
      </c>
      <c r="E758" s="14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153</v>
      </c>
      <c r="C759" s="9" t="s">
        <v>153</v>
      </c>
      <c r="D759" s="146" t="s">
        <v>155</v>
      </c>
      <c r="E759" s="14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3</v>
      </c>
    </row>
    <row r="760" spans="1:65">
      <c r="A760" s="30"/>
      <c r="B760" s="19"/>
      <c r="C760" s="9"/>
      <c r="D760" s="10" t="s">
        <v>196</v>
      </c>
      <c r="E760" s="14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</v>
      </c>
    </row>
    <row r="761" spans="1:65">
      <c r="A761" s="30"/>
      <c r="B761" s="19"/>
      <c r="C761" s="9"/>
      <c r="D761" s="26"/>
      <c r="E761" s="14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2</v>
      </c>
    </row>
    <row r="762" spans="1:65">
      <c r="A762" s="30"/>
      <c r="B762" s="18">
        <v>1</v>
      </c>
      <c r="C762" s="14">
        <v>1</v>
      </c>
      <c r="D762" s="149" t="s">
        <v>96</v>
      </c>
      <c r="E762" s="14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>
        <v>1</v>
      </c>
      <c r="C763" s="9">
        <v>2</v>
      </c>
      <c r="D763" s="150" t="s">
        <v>96</v>
      </c>
      <c r="E763" s="14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4</v>
      </c>
    </row>
    <row r="764" spans="1:65">
      <c r="A764" s="30"/>
      <c r="B764" s="19">
        <v>1</v>
      </c>
      <c r="C764" s="9">
        <v>3</v>
      </c>
      <c r="D764" s="150" t="s">
        <v>96</v>
      </c>
      <c r="E764" s="14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16</v>
      </c>
    </row>
    <row r="765" spans="1:65">
      <c r="A765" s="30"/>
      <c r="B765" s="19">
        <v>1</v>
      </c>
      <c r="C765" s="9">
        <v>4</v>
      </c>
      <c r="D765" s="150" t="s">
        <v>96</v>
      </c>
      <c r="E765" s="14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96</v>
      </c>
    </row>
    <row r="766" spans="1:65">
      <c r="A766" s="30"/>
      <c r="B766" s="19">
        <v>1</v>
      </c>
      <c r="C766" s="9">
        <v>5</v>
      </c>
      <c r="D766" s="150" t="s">
        <v>96</v>
      </c>
      <c r="E766" s="14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10</v>
      </c>
    </row>
    <row r="767" spans="1:65">
      <c r="A767" s="30"/>
      <c r="B767" s="19">
        <v>1</v>
      </c>
      <c r="C767" s="9">
        <v>6</v>
      </c>
      <c r="D767" s="150" t="s">
        <v>96</v>
      </c>
      <c r="E767" s="14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4"/>
    </row>
    <row r="768" spans="1:65">
      <c r="A768" s="30"/>
      <c r="B768" s="20" t="s">
        <v>172</v>
      </c>
      <c r="C768" s="12"/>
      <c r="D768" s="23" t="s">
        <v>428</v>
      </c>
      <c r="E768" s="14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4"/>
    </row>
    <row r="769" spans="1:65">
      <c r="A769" s="30"/>
      <c r="B769" s="3" t="s">
        <v>173</v>
      </c>
      <c r="C769" s="29"/>
      <c r="D769" s="11" t="s">
        <v>428</v>
      </c>
      <c r="E769" s="14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4"/>
    </row>
    <row r="770" spans="1:65">
      <c r="A770" s="30"/>
      <c r="B770" s="3" t="s">
        <v>174</v>
      </c>
      <c r="C770" s="29"/>
      <c r="D770" s="24" t="s">
        <v>428</v>
      </c>
      <c r="E770" s="14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4"/>
    </row>
    <row r="771" spans="1:65">
      <c r="A771" s="30"/>
      <c r="B771" s="3" t="s">
        <v>83</v>
      </c>
      <c r="C771" s="29"/>
      <c r="D771" s="13" t="s">
        <v>428</v>
      </c>
      <c r="E771" s="14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30"/>
      <c r="B772" s="3" t="s">
        <v>175</v>
      </c>
      <c r="C772" s="29"/>
      <c r="D772" s="13" t="s">
        <v>428</v>
      </c>
      <c r="E772" s="14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30"/>
      <c r="B773" s="46" t="s">
        <v>176</v>
      </c>
      <c r="C773" s="47"/>
      <c r="D773" s="45" t="s">
        <v>169</v>
      </c>
      <c r="E773" s="14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1"/>
      <c r="C774" s="20"/>
      <c r="D774" s="20"/>
      <c r="BM774" s="54"/>
    </row>
    <row r="775" spans="1:65" ht="15">
      <c r="B775" s="8" t="s">
        <v>303</v>
      </c>
      <c r="BM775" s="28" t="s">
        <v>177</v>
      </c>
    </row>
    <row r="776" spans="1:65" ht="15">
      <c r="A776" s="25" t="s">
        <v>12</v>
      </c>
      <c r="B776" s="18" t="s">
        <v>101</v>
      </c>
      <c r="C776" s="15" t="s">
        <v>102</v>
      </c>
      <c r="D776" s="16" t="s">
        <v>152</v>
      </c>
      <c r="E776" s="14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153</v>
      </c>
      <c r="C777" s="9" t="s">
        <v>153</v>
      </c>
      <c r="D777" s="146" t="s">
        <v>155</v>
      </c>
      <c r="E777" s="14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196</v>
      </c>
      <c r="E778" s="14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4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6.47</v>
      </c>
      <c r="E780" s="14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6.56</v>
      </c>
      <c r="E781" s="14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5</v>
      </c>
    </row>
    <row r="782" spans="1:65">
      <c r="A782" s="30"/>
      <c r="B782" s="19">
        <v>1</v>
      </c>
      <c r="C782" s="9">
        <v>3</v>
      </c>
      <c r="D782" s="11">
        <v>6.31</v>
      </c>
      <c r="E782" s="14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6.18</v>
      </c>
      <c r="E783" s="14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6.44166666666667</v>
      </c>
    </row>
    <row r="784" spans="1:65">
      <c r="A784" s="30"/>
      <c r="B784" s="19">
        <v>1</v>
      </c>
      <c r="C784" s="9">
        <v>5</v>
      </c>
      <c r="D784" s="11">
        <v>6.56</v>
      </c>
      <c r="E784" s="14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11</v>
      </c>
    </row>
    <row r="785" spans="1:65">
      <c r="A785" s="30"/>
      <c r="B785" s="19">
        <v>1</v>
      </c>
      <c r="C785" s="9">
        <v>6</v>
      </c>
      <c r="D785" s="11">
        <v>6.57</v>
      </c>
      <c r="E785" s="14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30"/>
      <c r="B786" s="20" t="s">
        <v>172</v>
      </c>
      <c r="C786" s="12"/>
      <c r="D786" s="23">
        <v>6.4416666666666664</v>
      </c>
      <c r="E786" s="14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30"/>
      <c r="B787" s="3" t="s">
        <v>173</v>
      </c>
      <c r="C787" s="29"/>
      <c r="D787" s="11">
        <v>6.5149999999999997</v>
      </c>
      <c r="E787" s="14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30"/>
      <c r="B788" s="3" t="s">
        <v>174</v>
      </c>
      <c r="C788" s="29"/>
      <c r="D788" s="24">
        <v>0.16191561588267728</v>
      </c>
      <c r="E788" s="14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30"/>
      <c r="B789" s="3" t="s">
        <v>83</v>
      </c>
      <c r="C789" s="29"/>
      <c r="D789" s="13">
        <v>2.5135671288384571E-2</v>
      </c>
      <c r="E789" s="14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30"/>
      <c r="B790" s="3" t="s">
        <v>175</v>
      </c>
      <c r="C790" s="29"/>
      <c r="D790" s="13">
        <v>-5.5511151231257827E-16</v>
      </c>
      <c r="E790" s="14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30"/>
      <c r="B791" s="46" t="s">
        <v>176</v>
      </c>
      <c r="C791" s="47"/>
      <c r="D791" s="45" t="s">
        <v>169</v>
      </c>
      <c r="E791" s="14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1"/>
      <c r="C792" s="20"/>
      <c r="D792" s="20"/>
      <c r="BM792" s="54"/>
    </row>
    <row r="793" spans="1:65" ht="15">
      <c r="B793" s="8" t="s">
        <v>304</v>
      </c>
      <c r="BM793" s="28" t="s">
        <v>177</v>
      </c>
    </row>
    <row r="794" spans="1:65" ht="15">
      <c r="A794" s="25" t="s">
        <v>15</v>
      </c>
      <c r="B794" s="18" t="s">
        <v>101</v>
      </c>
      <c r="C794" s="15" t="s">
        <v>102</v>
      </c>
      <c r="D794" s="16" t="s">
        <v>152</v>
      </c>
      <c r="E794" s="14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153</v>
      </c>
      <c r="C795" s="9" t="s">
        <v>153</v>
      </c>
      <c r="D795" s="146" t="s">
        <v>155</v>
      </c>
      <c r="E795" s="14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196</v>
      </c>
      <c r="E796" s="14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9"/>
      <c r="C797" s="9"/>
      <c r="D797" s="26"/>
      <c r="E797" s="14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8">
        <v>1</v>
      </c>
      <c r="C798" s="14">
        <v>1</v>
      </c>
      <c r="D798" s="22">
        <v>2.5</v>
      </c>
      <c r="E798" s="148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>
        <v>1</v>
      </c>
      <c r="C799" s="9">
        <v>2</v>
      </c>
      <c r="D799" s="11">
        <v>2.4</v>
      </c>
      <c r="E799" s="148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6</v>
      </c>
    </row>
    <row r="800" spans="1:65">
      <c r="A800" s="30"/>
      <c r="B800" s="19">
        <v>1</v>
      </c>
      <c r="C800" s="9">
        <v>3</v>
      </c>
      <c r="D800" s="11">
        <v>2.2999999999999998</v>
      </c>
      <c r="E800" s="148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16</v>
      </c>
    </row>
    <row r="801" spans="1:65">
      <c r="A801" s="30"/>
      <c r="B801" s="19">
        <v>1</v>
      </c>
      <c r="C801" s="9">
        <v>4</v>
      </c>
      <c r="D801" s="11">
        <v>2.4</v>
      </c>
      <c r="E801" s="148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2.43333333333333</v>
      </c>
    </row>
    <row r="802" spans="1:65">
      <c r="A802" s="30"/>
      <c r="B802" s="19">
        <v>1</v>
      </c>
      <c r="C802" s="9">
        <v>5</v>
      </c>
      <c r="D802" s="11">
        <v>2.4</v>
      </c>
      <c r="E802" s="148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12</v>
      </c>
    </row>
    <row r="803" spans="1:65">
      <c r="A803" s="30"/>
      <c r="B803" s="19">
        <v>1</v>
      </c>
      <c r="C803" s="9">
        <v>6</v>
      </c>
      <c r="D803" s="11">
        <v>2.6</v>
      </c>
      <c r="E803" s="148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30"/>
      <c r="B804" s="20" t="s">
        <v>172</v>
      </c>
      <c r="C804" s="12"/>
      <c r="D804" s="23">
        <v>2.4333333333333331</v>
      </c>
      <c r="E804" s="148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30"/>
      <c r="B805" s="3" t="s">
        <v>173</v>
      </c>
      <c r="C805" s="29"/>
      <c r="D805" s="11">
        <v>2.4</v>
      </c>
      <c r="E805" s="148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30"/>
      <c r="B806" s="3" t="s">
        <v>174</v>
      </c>
      <c r="C806" s="29"/>
      <c r="D806" s="24">
        <v>0.10327955589886455</v>
      </c>
      <c r="E806" s="148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30"/>
      <c r="B807" s="3" t="s">
        <v>83</v>
      </c>
      <c r="C807" s="29"/>
      <c r="D807" s="13">
        <v>4.2443653109122417E-2</v>
      </c>
      <c r="E807" s="14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30"/>
      <c r="B808" s="3" t="s">
        <v>175</v>
      </c>
      <c r="C808" s="29"/>
      <c r="D808" s="13">
        <v>1.3322676295501878E-15</v>
      </c>
      <c r="E808" s="14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30"/>
      <c r="B809" s="46" t="s">
        <v>176</v>
      </c>
      <c r="C809" s="47"/>
      <c r="D809" s="45" t="s">
        <v>169</v>
      </c>
      <c r="E809" s="14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1"/>
      <c r="C810" s="20"/>
      <c r="D810" s="20"/>
      <c r="BM810" s="54"/>
    </row>
    <row r="811" spans="1:65" ht="15">
      <c r="B811" s="8" t="s">
        <v>305</v>
      </c>
      <c r="BM811" s="28" t="s">
        <v>177</v>
      </c>
    </row>
    <row r="812" spans="1:65" ht="15">
      <c r="A812" s="25" t="s">
        <v>18</v>
      </c>
      <c r="B812" s="18" t="s">
        <v>101</v>
      </c>
      <c r="C812" s="15" t="s">
        <v>102</v>
      </c>
      <c r="D812" s="16" t="s">
        <v>152</v>
      </c>
      <c r="E812" s="14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153</v>
      </c>
      <c r="C813" s="9" t="s">
        <v>153</v>
      </c>
      <c r="D813" s="146" t="s">
        <v>155</v>
      </c>
      <c r="E813" s="14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196</v>
      </c>
      <c r="E814" s="14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0</v>
      </c>
    </row>
    <row r="815" spans="1:65">
      <c r="A815" s="30"/>
      <c r="B815" s="19"/>
      <c r="C815" s="9"/>
      <c r="D815" s="26"/>
      <c r="E815" s="14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</v>
      </c>
    </row>
    <row r="816" spans="1:65">
      <c r="A816" s="30"/>
      <c r="B816" s="18">
        <v>1</v>
      </c>
      <c r="C816" s="14">
        <v>1</v>
      </c>
      <c r="D816" s="200">
        <v>103.1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05">
        <v>1</v>
      </c>
    </row>
    <row r="817" spans="1:65">
      <c r="A817" s="30"/>
      <c r="B817" s="19">
        <v>1</v>
      </c>
      <c r="C817" s="9">
        <v>2</v>
      </c>
      <c r="D817" s="206">
        <v>104.4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>
        <v>7</v>
      </c>
    </row>
    <row r="818" spans="1:65">
      <c r="A818" s="30"/>
      <c r="B818" s="19">
        <v>1</v>
      </c>
      <c r="C818" s="9">
        <v>3</v>
      </c>
      <c r="D818" s="206">
        <v>99.5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>
        <v>16</v>
      </c>
    </row>
    <row r="819" spans="1:65">
      <c r="A819" s="30"/>
      <c r="B819" s="19">
        <v>1</v>
      </c>
      <c r="C819" s="9">
        <v>4</v>
      </c>
      <c r="D819" s="206">
        <v>98.4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>
        <v>101.466666666667</v>
      </c>
    </row>
    <row r="820" spans="1:65">
      <c r="A820" s="30"/>
      <c r="B820" s="19">
        <v>1</v>
      </c>
      <c r="C820" s="9">
        <v>5</v>
      </c>
      <c r="D820" s="206">
        <v>101.3</v>
      </c>
      <c r="E820" s="203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05">
        <v>13</v>
      </c>
    </row>
    <row r="821" spans="1:65">
      <c r="A821" s="30"/>
      <c r="B821" s="19">
        <v>1</v>
      </c>
      <c r="C821" s="9">
        <v>6</v>
      </c>
      <c r="D821" s="206">
        <v>102.1</v>
      </c>
      <c r="E821" s="203"/>
      <c r="F821" s="204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4"/>
      <c r="AT821" s="204"/>
      <c r="AU821" s="204"/>
      <c r="AV821" s="204"/>
      <c r="AW821" s="204"/>
      <c r="AX821" s="204"/>
      <c r="AY821" s="204"/>
      <c r="AZ821" s="204"/>
      <c r="BA821" s="204"/>
      <c r="BB821" s="204"/>
      <c r="BC821" s="204"/>
      <c r="BD821" s="204"/>
      <c r="BE821" s="204"/>
      <c r="BF821" s="204"/>
      <c r="BG821" s="204"/>
      <c r="BH821" s="204"/>
      <c r="BI821" s="204"/>
      <c r="BJ821" s="204"/>
      <c r="BK821" s="204"/>
      <c r="BL821" s="204"/>
      <c r="BM821" s="208"/>
    </row>
    <row r="822" spans="1:65">
      <c r="A822" s="30"/>
      <c r="B822" s="20" t="s">
        <v>172</v>
      </c>
      <c r="C822" s="12"/>
      <c r="D822" s="209">
        <v>101.46666666666665</v>
      </c>
      <c r="E822" s="203"/>
      <c r="F822" s="204"/>
      <c r="G822" s="204"/>
      <c r="H822" s="204"/>
      <c r="I822" s="204"/>
      <c r="J822" s="204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  <c r="AB822" s="204"/>
      <c r="AC822" s="204"/>
      <c r="AD822" s="204"/>
      <c r="AE822" s="204"/>
      <c r="AF822" s="204"/>
      <c r="AG822" s="204"/>
      <c r="AH822" s="204"/>
      <c r="AI822" s="204"/>
      <c r="AJ822" s="204"/>
      <c r="AK822" s="204"/>
      <c r="AL822" s="204"/>
      <c r="AM822" s="204"/>
      <c r="AN822" s="204"/>
      <c r="AO822" s="204"/>
      <c r="AP822" s="204"/>
      <c r="AQ822" s="204"/>
      <c r="AR822" s="204"/>
      <c r="AS822" s="204"/>
      <c r="AT822" s="204"/>
      <c r="AU822" s="204"/>
      <c r="AV822" s="204"/>
      <c r="AW822" s="204"/>
      <c r="AX822" s="204"/>
      <c r="AY822" s="204"/>
      <c r="AZ822" s="204"/>
      <c r="BA822" s="204"/>
      <c r="BB822" s="204"/>
      <c r="BC822" s="204"/>
      <c r="BD822" s="204"/>
      <c r="BE822" s="204"/>
      <c r="BF822" s="204"/>
      <c r="BG822" s="204"/>
      <c r="BH822" s="204"/>
      <c r="BI822" s="204"/>
      <c r="BJ822" s="204"/>
      <c r="BK822" s="204"/>
      <c r="BL822" s="204"/>
      <c r="BM822" s="208"/>
    </row>
    <row r="823" spans="1:65">
      <c r="A823" s="30"/>
      <c r="B823" s="3" t="s">
        <v>173</v>
      </c>
      <c r="C823" s="29"/>
      <c r="D823" s="206">
        <v>101.69999999999999</v>
      </c>
      <c r="E823" s="203"/>
      <c r="F823" s="204"/>
      <c r="G823" s="204"/>
      <c r="H823" s="204"/>
      <c r="I823" s="204"/>
      <c r="J823" s="204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  <c r="AB823" s="204"/>
      <c r="AC823" s="204"/>
      <c r="AD823" s="204"/>
      <c r="AE823" s="204"/>
      <c r="AF823" s="204"/>
      <c r="AG823" s="204"/>
      <c r="AH823" s="204"/>
      <c r="AI823" s="204"/>
      <c r="AJ823" s="204"/>
      <c r="AK823" s="204"/>
      <c r="AL823" s="204"/>
      <c r="AM823" s="204"/>
      <c r="AN823" s="204"/>
      <c r="AO823" s="204"/>
      <c r="AP823" s="204"/>
      <c r="AQ823" s="204"/>
      <c r="AR823" s="204"/>
      <c r="AS823" s="204"/>
      <c r="AT823" s="204"/>
      <c r="AU823" s="204"/>
      <c r="AV823" s="204"/>
      <c r="AW823" s="204"/>
      <c r="AX823" s="204"/>
      <c r="AY823" s="204"/>
      <c r="AZ823" s="204"/>
      <c r="BA823" s="204"/>
      <c r="BB823" s="204"/>
      <c r="BC823" s="204"/>
      <c r="BD823" s="204"/>
      <c r="BE823" s="204"/>
      <c r="BF823" s="204"/>
      <c r="BG823" s="204"/>
      <c r="BH823" s="204"/>
      <c r="BI823" s="204"/>
      <c r="BJ823" s="204"/>
      <c r="BK823" s="204"/>
      <c r="BL823" s="204"/>
      <c r="BM823" s="208"/>
    </row>
    <row r="824" spans="1:65">
      <c r="A824" s="30"/>
      <c r="B824" s="3" t="s">
        <v>174</v>
      </c>
      <c r="C824" s="29"/>
      <c r="D824" s="206">
        <v>2.2348750897235088</v>
      </c>
      <c r="E824" s="203"/>
      <c r="F824" s="204"/>
      <c r="G824" s="204"/>
      <c r="H824" s="204"/>
      <c r="I824" s="204"/>
      <c r="J824" s="204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4"/>
      <c r="AT824" s="204"/>
      <c r="AU824" s="204"/>
      <c r="AV824" s="204"/>
      <c r="AW824" s="204"/>
      <c r="AX824" s="204"/>
      <c r="AY824" s="204"/>
      <c r="AZ824" s="204"/>
      <c r="BA824" s="204"/>
      <c r="BB824" s="204"/>
      <c r="BC824" s="204"/>
      <c r="BD824" s="204"/>
      <c r="BE824" s="204"/>
      <c r="BF824" s="204"/>
      <c r="BG824" s="204"/>
      <c r="BH824" s="204"/>
      <c r="BI824" s="204"/>
      <c r="BJ824" s="204"/>
      <c r="BK824" s="204"/>
      <c r="BL824" s="204"/>
      <c r="BM824" s="208"/>
    </row>
    <row r="825" spans="1:65">
      <c r="A825" s="30"/>
      <c r="B825" s="3" t="s">
        <v>83</v>
      </c>
      <c r="C825" s="29"/>
      <c r="D825" s="13">
        <v>2.2025707191756002E-2</v>
      </c>
      <c r="E825" s="14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30"/>
      <c r="B826" s="3" t="s">
        <v>175</v>
      </c>
      <c r="C826" s="29"/>
      <c r="D826" s="13">
        <v>-3.3306690738754696E-15</v>
      </c>
      <c r="E826" s="14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30"/>
      <c r="B827" s="46" t="s">
        <v>176</v>
      </c>
      <c r="C827" s="47"/>
      <c r="D827" s="45" t="s">
        <v>169</v>
      </c>
      <c r="E827" s="14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1"/>
      <c r="C828" s="20"/>
      <c r="D828" s="20"/>
      <c r="BM828" s="54"/>
    </row>
    <row r="829" spans="1:65" ht="15">
      <c r="B829" s="8" t="s">
        <v>306</v>
      </c>
      <c r="BM829" s="28" t="s">
        <v>177</v>
      </c>
    </row>
    <row r="830" spans="1:65" ht="15">
      <c r="A830" s="25" t="s">
        <v>21</v>
      </c>
      <c r="B830" s="18" t="s">
        <v>101</v>
      </c>
      <c r="C830" s="15" t="s">
        <v>102</v>
      </c>
      <c r="D830" s="16" t="s">
        <v>152</v>
      </c>
      <c r="E830" s="14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153</v>
      </c>
      <c r="C831" s="9" t="s">
        <v>153</v>
      </c>
      <c r="D831" s="146" t="s">
        <v>155</v>
      </c>
      <c r="E831" s="14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196</v>
      </c>
      <c r="E832" s="14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2</v>
      </c>
    </row>
    <row r="833" spans="1:65">
      <c r="A833" s="30"/>
      <c r="B833" s="19"/>
      <c r="C833" s="9"/>
      <c r="D833" s="26"/>
      <c r="E833" s="14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2</v>
      </c>
    </row>
    <row r="834" spans="1:65">
      <c r="A834" s="30"/>
      <c r="B834" s="18">
        <v>1</v>
      </c>
      <c r="C834" s="14">
        <v>1</v>
      </c>
      <c r="D834" s="22">
        <v>0.72</v>
      </c>
      <c r="E834" s="14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>
        <v>1</v>
      </c>
      <c r="C835" s="9">
        <v>2</v>
      </c>
      <c r="D835" s="11">
        <v>0.72</v>
      </c>
      <c r="E835" s="14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8</v>
      </c>
    </row>
    <row r="836" spans="1:65">
      <c r="A836" s="30"/>
      <c r="B836" s="19">
        <v>1</v>
      </c>
      <c r="C836" s="9">
        <v>3</v>
      </c>
      <c r="D836" s="11">
        <v>0.67</v>
      </c>
      <c r="E836" s="14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16</v>
      </c>
    </row>
    <row r="837" spans="1:65">
      <c r="A837" s="30"/>
      <c r="B837" s="19">
        <v>1</v>
      </c>
      <c r="C837" s="9">
        <v>4</v>
      </c>
      <c r="D837" s="11">
        <v>0.7</v>
      </c>
      <c r="E837" s="14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0.706666666666667</v>
      </c>
    </row>
    <row r="838" spans="1:65">
      <c r="A838" s="30"/>
      <c r="B838" s="19">
        <v>1</v>
      </c>
      <c r="C838" s="9">
        <v>5</v>
      </c>
      <c r="D838" s="11">
        <v>0.73</v>
      </c>
      <c r="E838" s="14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14</v>
      </c>
    </row>
    <row r="839" spans="1:65">
      <c r="A839" s="30"/>
      <c r="B839" s="19">
        <v>1</v>
      </c>
      <c r="C839" s="9">
        <v>6</v>
      </c>
      <c r="D839" s="11">
        <v>0.7</v>
      </c>
      <c r="E839" s="14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30"/>
      <c r="B840" s="20" t="s">
        <v>172</v>
      </c>
      <c r="C840" s="12"/>
      <c r="D840" s="23">
        <v>0.70666666666666655</v>
      </c>
      <c r="E840" s="14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30"/>
      <c r="B841" s="3" t="s">
        <v>173</v>
      </c>
      <c r="C841" s="29"/>
      <c r="D841" s="11">
        <v>0.71</v>
      </c>
      <c r="E841" s="14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30"/>
      <c r="B842" s="3" t="s">
        <v>174</v>
      </c>
      <c r="C842" s="29"/>
      <c r="D842" s="24">
        <v>2.1602468994692849E-2</v>
      </c>
      <c r="E842" s="14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30"/>
      <c r="B843" s="3" t="s">
        <v>83</v>
      </c>
      <c r="C843" s="29"/>
      <c r="D843" s="13">
        <v>3.056953159626347E-2</v>
      </c>
      <c r="E843" s="14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30"/>
      <c r="B844" s="3" t="s">
        <v>175</v>
      </c>
      <c r="C844" s="29"/>
      <c r="D844" s="13">
        <v>-6.6613381477509392E-16</v>
      </c>
      <c r="E844" s="14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30"/>
      <c r="B845" s="46" t="s">
        <v>176</v>
      </c>
      <c r="C845" s="47"/>
      <c r="D845" s="45" t="s">
        <v>169</v>
      </c>
      <c r="E845" s="14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1"/>
      <c r="C846" s="20"/>
      <c r="D846" s="20"/>
      <c r="BM846" s="54"/>
    </row>
    <row r="847" spans="1:65" ht="15">
      <c r="B847" s="8" t="s">
        <v>307</v>
      </c>
      <c r="BM847" s="28" t="s">
        <v>177</v>
      </c>
    </row>
    <row r="848" spans="1:65" ht="15">
      <c r="A848" s="25" t="s">
        <v>24</v>
      </c>
      <c r="B848" s="18" t="s">
        <v>101</v>
      </c>
      <c r="C848" s="15" t="s">
        <v>102</v>
      </c>
      <c r="D848" s="16" t="s">
        <v>152</v>
      </c>
      <c r="E848" s="148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153</v>
      </c>
      <c r="C849" s="9" t="s">
        <v>153</v>
      </c>
      <c r="D849" s="146" t="s">
        <v>155</v>
      </c>
      <c r="E849" s="14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196</v>
      </c>
      <c r="E850" s="14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4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0.82</v>
      </c>
      <c r="E852" s="14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0.82</v>
      </c>
      <c r="E853" s="14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9</v>
      </c>
    </row>
    <row r="854" spans="1:65">
      <c r="A854" s="30"/>
      <c r="B854" s="19">
        <v>1</v>
      </c>
      <c r="C854" s="9">
        <v>3</v>
      </c>
      <c r="D854" s="11">
        <v>0.75</v>
      </c>
      <c r="E854" s="14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0.75</v>
      </c>
      <c r="E855" s="14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0.788333333333333</v>
      </c>
    </row>
    <row r="856" spans="1:65">
      <c r="A856" s="30"/>
      <c r="B856" s="19">
        <v>1</v>
      </c>
      <c r="C856" s="9">
        <v>5</v>
      </c>
      <c r="D856" s="11">
        <v>0.78</v>
      </c>
      <c r="E856" s="14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15</v>
      </c>
    </row>
    <row r="857" spans="1:65">
      <c r="A857" s="30"/>
      <c r="B857" s="19">
        <v>1</v>
      </c>
      <c r="C857" s="9">
        <v>6</v>
      </c>
      <c r="D857" s="11">
        <v>0.81</v>
      </c>
      <c r="E857" s="14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30"/>
      <c r="B858" s="20" t="s">
        <v>172</v>
      </c>
      <c r="C858" s="12"/>
      <c r="D858" s="23">
        <v>0.78833333333333344</v>
      </c>
      <c r="E858" s="14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30"/>
      <c r="B859" s="3" t="s">
        <v>173</v>
      </c>
      <c r="C859" s="29"/>
      <c r="D859" s="11">
        <v>0.79500000000000004</v>
      </c>
      <c r="E859" s="14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30"/>
      <c r="B860" s="3" t="s">
        <v>174</v>
      </c>
      <c r="C860" s="29"/>
      <c r="D860" s="24">
        <v>3.3115957885386099E-2</v>
      </c>
      <c r="E860" s="14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30"/>
      <c r="B861" s="3" t="s">
        <v>83</v>
      </c>
      <c r="C861" s="29"/>
      <c r="D861" s="13">
        <v>4.2007557571314282E-2</v>
      </c>
      <c r="E861" s="14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30"/>
      <c r="B862" s="3" t="s">
        <v>175</v>
      </c>
      <c r="C862" s="29"/>
      <c r="D862" s="13">
        <v>6.6613381477509392E-16</v>
      </c>
      <c r="E862" s="14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30"/>
      <c r="B863" s="46" t="s">
        <v>176</v>
      </c>
      <c r="C863" s="47"/>
      <c r="D863" s="45" t="s">
        <v>169</v>
      </c>
      <c r="E863" s="14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31"/>
      <c r="C864" s="20"/>
      <c r="D864" s="20"/>
      <c r="BM864" s="54"/>
    </row>
    <row r="865" spans="1:65" ht="15">
      <c r="B865" s="8" t="s">
        <v>308</v>
      </c>
      <c r="BM865" s="28" t="s">
        <v>177</v>
      </c>
    </row>
    <row r="866" spans="1:65" ht="15">
      <c r="A866" s="25" t="s">
        <v>27</v>
      </c>
      <c r="B866" s="18" t="s">
        <v>101</v>
      </c>
      <c r="C866" s="15" t="s">
        <v>102</v>
      </c>
      <c r="D866" s="16" t="s">
        <v>152</v>
      </c>
      <c r="E866" s="14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153</v>
      </c>
      <c r="C867" s="9" t="s">
        <v>153</v>
      </c>
      <c r="D867" s="146" t="s">
        <v>155</v>
      </c>
      <c r="E867" s="14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196</v>
      </c>
      <c r="E868" s="14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</v>
      </c>
    </row>
    <row r="869" spans="1:65">
      <c r="A869" s="30"/>
      <c r="B869" s="19"/>
      <c r="C869" s="9"/>
      <c r="D869" s="26"/>
      <c r="E869" s="148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2</v>
      </c>
    </row>
    <row r="870" spans="1:65">
      <c r="A870" s="30"/>
      <c r="B870" s="18">
        <v>1</v>
      </c>
      <c r="C870" s="14">
        <v>1</v>
      </c>
      <c r="D870" s="22">
        <v>0.51</v>
      </c>
      <c r="E870" s="14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>
        <v>1</v>
      </c>
      <c r="C871" s="9">
        <v>2</v>
      </c>
      <c r="D871" s="11">
        <v>0.52</v>
      </c>
      <c r="E871" s="14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10</v>
      </c>
    </row>
    <row r="872" spans="1:65">
      <c r="A872" s="30"/>
      <c r="B872" s="19">
        <v>1</v>
      </c>
      <c r="C872" s="9">
        <v>3</v>
      </c>
      <c r="D872" s="11">
        <v>0.52</v>
      </c>
      <c r="E872" s="14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16</v>
      </c>
    </row>
    <row r="873" spans="1:65">
      <c r="A873" s="30"/>
      <c r="B873" s="19">
        <v>1</v>
      </c>
      <c r="C873" s="9">
        <v>4</v>
      </c>
      <c r="D873" s="11">
        <v>0.5</v>
      </c>
      <c r="E873" s="14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0.51166666666666705</v>
      </c>
    </row>
    <row r="874" spans="1:65">
      <c r="A874" s="30"/>
      <c r="B874" s="19">
        <v>1</v>
      </c>
      <c r="C874" s="9">
        <v>5</v>
      </c>
      <c r="D874" s="11">
        <v>0.49</v>
      </c>
      <c r="E874" s="14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16</v>
      </c>
    </row>
    <row r="875" spans="1:65">
      <c r="A875" s="30"/>
      <c r="B875" s="19">
        <v>1</v>
      </c>
      <c r="C875" s="9">
        <v>6</v>
      </c>
      <c r="D875" s="11">
        <v>0.53</v>
      </c>
      <c r="E875" s="148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30"/>
      <c r="B876" s="20" t="s">
        <v>172</v>
      </c>
      <c r="C876" s="12"/>
      <c r="D876" s="23">
        <v>0.51166666666666671</v>
      </c>
      <c r="E876" s="148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30"/>
      <c r="B877" s="3" t="s">
        <v>173</v>
      </c>
      <c r="C877" s="29"/>
      <c r="D877" s="11">
        <v>0.51500000000000001</v>
      </c>
      <c r="E877" s="148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30"/>
      <c r="B878" s="3" t="s">
        <v>174</v>
      </c>
      <c r="C878" s="29"/>
      <c r="D878" s="24">
        <v>1.4719601443879758E-2</v>
      </c>
      <c r="E878" s="148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30"/>
      <c r="B879" s="3" t="s">
        <v>83</v>
      </c>
      <c r="C879" s="29"/>
      <c r="D879" s="13">
        <v>2.8767950704650991E-2</v>
      </c>
      <c r="E879" s="148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30"/>
      <c r="B880" s="3" t="s">
        <v>175</v>
      </c>
      <c r="C880" s="29"/>
      <c r="D880" s="13">
        <v>-6.6613381477509392E-16</v>
      </c>
      <c r="E880" s="148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30"/>
      <c r="B881" s="46" t="s">
        <v>176</v>
      </c>
      <c r="C881" s="47"/>
      <c r="D881" s="45" t="s">
        <v>169</v>
      </c>
      <c r="E881" s="148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31"/>
      <c r="C882" s="20"/>
      <c r="D882" s="20"/>
      <c r="BM882" s="54"/>
    </row>
    <row r="883" spans="1:65" ht="15">
      <c r="B883" s="8" t="s">
        <v>309</v>
      </c>
      <c r="BM883" s="28" t="s">
        <v>177</v>
      </c>
    </row>
    <row r="884" spans="1:65" ht="15">
      <c r="A884" s="25" t="s">
        <v>30</v>
      </c>
      <c r="B884" s="18" t="s">
        <v>101</v>
      </c>
      <c r="C884" s="15" t="s">
        <v>102</v>
      </c>
      <c r="D884" s="16" t="s">
        <v>152</v>
      </c>
      <c r="E884" s="14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153</v>
      </c>
      <c r="C885" s="9" t="s">
        <v>153</v>
      </c>
      <c r="D885" s="146" t="s">
        <v>155</v>
      </c>
      <c r="E885" s="14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196</v>
      </c>
      <c r="E886" s="14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/>
      <c r="E887" s="148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8">
        <v>1</v>
      </c>
      <c r="C888" s="14">
        <v>1</v>
      </c>
      <c r="D888" s="22">
        <v>8.51</v>
      </c>
      <c r="E888" s="148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8.93</v>
      </c>
      <c r="E889" s="14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11</v>
      </c>
    </row>
    <row r="890" spans="1:65">
      <c r="A890" s="30"/>
      <c r="B890" s="19">
        <v>1</v>
      </c>
      <c r="C890" s="9">
        <v>3</v>
      </c>
      <c r="D890" s="11">
        <v>8.8800000000000008</v>
      </c>
      <c r="E890" s="14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8.31</v>
      </c>
      <c r="E891" s="14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8.3800000000000008</v>
      </c>
    </row>
    <row r="892" spans="1:65">
      <c r="A892" s="30"/>
      <c r="B892" s="19">
        <v>1</v>
      </c>
      <c r="C892" s="9">
        <v>5</v>
      </c>
      <c r="D892" s="11">
        <v>7.8899999999999988</v>
      </c>
      <c r="E892" s="14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17</v>
      </c>
    </row>
    <row r="893" spans="1:65">
      <c r="A893" s="30"/>
      <c r="B893" s="19">
        <v>1</v>
      </c>
      <c r="C893" s="9">
        <v>6</v>
      </c>
      <c r="D893" s="11">
        <v>7.7600000000000007</v>
      </c>
      <c r="E893" s="148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30"/>
      <c r="B894" s="20" t="s">
        <v>172</v>
      </c>
      <c r="C894" s="12"/>
      <c r="D894" s="23">
        <v>8.3800000000000008</v>
      </c>
      <c r="E894" s="148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30"/>
      <c r="B895" s="3" t="s">
        <v>173</v>
      </c>
      <c r="C895" s="29"/>
      <c r="D895" s="11">
        <v>8.41</v>
      </c>
      <c r="E895" s="148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30"/>
      <c r="B896" s="3" t="s">
        <v>174</v>
      </c>
      <c r="C896" s="29"/>
      <c r="D896" s="24">
        <v>0.48965293831447609</v>
      </c>
      <c r="E896" s="148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30"/>
      <c r="B897" s="3" t="s">
        <v>83</v>
      </c>
      <c r="C897" s="29"/>
      <c r="D897" s="13">
        <v>5.8431138223684495E-2</v>
      </c>
      <c r="E897" s="148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30"/>
      <c r="B898" s="3" t="s">
        <v>175</v>
      </c>
      <c r="C898" s="29"/>
      <c r="D898" s="13">
        <v>0</v>
      </c>
      <c r="E898" s="148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30"/>
      <c r="B899" s="46" t="s">
        <v>176</v>
      </c>
      <c r="C899" s="47"/>
      <c r="D899" s="45" t="s">
        <v>169</v>
      </c>
      <c r="E899" s="148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31"/>
      <c r="C900" s="20"/>
      <c r="D900" s="20"/>
      <c r="BM900" s="54"/>
    </row>
    <row r="901" spans="1:65" ht="15">
      <c r="B901" s="8" t="s">
        <v>310</v>
      </c>
      <c r="BM901" s="28" t="s">
        <v>177</v>
      </c>
    </row>
    <row r="902" spans="1:65" ht="15">
      <c r="A902" s="25" t="s">
        <v>60</v>
      </c>
      <c r="B902" s="18" t="s">
        <v>101</v>
      </c>
      <c r="C902" s="15" t="s">
        <v>102</v>
      </c>
      <c r="D902" s="16" t="s">
        <v>152</v>
      </c>
      <c r="E902" s="14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153</v>
      </c>
      <c r="C903" s="9" t="s">
        <v>153</v>
      </c>
      <c r="D903" s="146" t="s">
        <v>155</v>
      </c>
      <c r="E903" s="14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1</v>
      </c>
    </row>
    <row r="904" spans="1:65">
      <c r="A904" s="30"/>
      <c r="B904" s="19"/>
      <c r="C904" s="9"/>
      <c r="D904" s="10" t="s">
        <v>196</v>
      </c>
      <c r="E904" s="14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9"/>
      <c r="C905" s="9"/>
      <c r="D905" s="26"/>
      <c r="E905" s="14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3</v>
      </c>
    </row>
    <row r="906" spans="1:65">
      <c r="A906" s="30"/>
      <c r="B906" s="18">
        <v>1</v>
      </c>
      <c r="C906" s="14">
        <v>1</v>
      </c>
      <c r="D906" s="219">
        <v>0.20100000000000001</v>
      </c>
      <c r="E906" s="210"/>
      <c r="F906" s="211"/>
      <c r="G906" s="211"/>
      <c r="H906" s="211"/>
      <c r="I906" s="211"/>
      <c r="J906" s="211"/>
      <c r="K906" s="211"/>
      <c r="L906" s="211"/>
      <c r="M906" s="211"/>
      <c r="N906" s="211"/>
      <c r="O906" s="211"/>
      <c r="P906" s="211"/>
      <c r="Q906" s="211"/>
      <c r="R906" s="211"/>
      <c r="S906" s="211"/>
      <c r="T906" s="211"/>
      <c r="U906" s="211"/>
      <c r="V906" s="211"/>
      <c r="W906" s="211"/>
      <c r="X906" s="211"/>
      <c r="Y906" s="211"/>
      <c r="Z906" s="211"/>
      <c r="AA906" s="211"/>
      <c r="AB906" s="211"/>
      <c r="AC906" s="211"/>
      <c r="AD906" s="211"/>
      <c r="AE906" s="211"/>
      <c r="AF906" s="211"/>
      <c r="AG906" s="211"/>
      <c r="AH906" s="211"/>
      <c r="AI906" s="211"/>
      <c r="AJ906" s="211"/>
      <c r="AK906" s="211"/>
      <c r="AL906" s="211"/>
      <c r="AM906" s="211"/>
      <c r="AN906" s="211"/>
      <c r="AO906" s="211"/>
      <c r="AP906" s="211"/>
      <c r="AQ906" s="211"/>
      <c r="AR906" s="211"/>
      <c r="AS906" s="211"/>
      <c r="AT906" s="211"/>
      <c r="AU906" s="211"/>
      <c r="AV906" s="211"/>
      <c r="AW906" s="211"/>
      <c r="AX906" s="211"/>
      <c r="AY906" s="211"/>
      <c r="AZ906" s="211"/>
      <c r="BA906" s="211"/>
      <c r="BB906" s="211"/>
      <c r="BC906" s="211"/>
      <c r="BD906" s="211"/>
      <c r="BE906" s="211"/>
      <c r="BF906" s="211"/>
      <c r="BG906" s="211"/>
      <c r="BH906" s="211"/>
      <c r="BI906" s="211"/>
      <c r="BJ906" s="211"/>
      <c r="BK906" s="211"/>
      <c r="BL906" s="211"/>
      <c r="BM906" s="220">
        <v>1</v>
      </c>
    </row>
    <row r="907" spans="1:65">
      <c r="A907" s="30"/>
      <c r="B907" s="19">
        <v>1</v>
      </c>
      <c r="C907" s="9">
        <v>2</v>
      </c>
      <c r="D907" s="24">
        <v>0.20200000000000001</v>
      </c>
      <c r="E907" s="210"/>
      <c r="F907" s="211"/>
      <c r="G907" s="211"/>
      <c r="H907" s="211"/>
      <c r="I907" s="211"/>
      <c r="J907" s="211"/>
      <c r="K907" s="211"/>
      <c r="L907" s="211"/>
      <c r="M907" s="211"/>
      <c r="N907" s="211"/>
      <c r="O907" s="211"/>
      <c r="P907" s="211"/>
      <c r="Q907" s="211"/>
      <c r="R907" s="211"/>
      <c r="S907" s="211"/>
      <c r="T907" s="211"/>
      <c r="U907" s="211"/>
      <c r="V907" s="211"/>
      <c r="W907" s="211"/>
      <c r="X907" s="211"/>
      <c r="Y907" s="211"/>
      <c r="Z907" s="211"/>
      <c r="AA907" s="211"/>
      <c r="AB907" s="211"/>
      <c r="AC907" s="211"/>
      <c r="AD907" s="211"/>
      <c r="AE907" s="211"/>
      <c r="AF907" s="211"/>
      <c r="AG907" s="211"/>
      <c r="AH907" s="211"/>
      <c r="AI907" s="211"/>
      <c r="AJ907" s="211"/>
      <c r="AK907" s="211"/>
      <c r="AL907" s="211"/>
      <c r="AM907" s="211"/>
      <c r="AN907" s="211"/>
      <c r="AO907" s="211"/>
      <c r="AP907" s="211"/>
      <c r="AQ907" s="211"/>
      <c r="AR907" s="211"/>
      <c r="AS907" s="211"/>
      <c r="AT907" s="211"/>
      <c r="AU907" s="211"/>
      <c r="AV907" s="211"/>
      <c r="AW907" s="211"/>
      <c r="AX907" s="211"/>
      <c r="AY907" s="211"/>
      <c r="AZ907" s="211"/>
      <c r="BA907" s="211"/>
      <c r="BB907" s="211"/>
      <c r="BC907" s="211"/>
      <c r="BD907" s="211"/>
      <c r="BE907" s="211"/>
      <c r="BF907" s="211"/>
      <c r="BG907" s="211"/>
      <c r="BH907" s="211"/>
      <c r="BI907" s="211"/>
      <c r="BJ907" s="211"/>
      <c r="BK907" s="211"/>
      <c r="BL907" s="211"/>
      <c r="BM907" s="220">
        <v>12</v>
      </c>
    </row>
    <row r="908" spans="1:65">
      <c r="A908" s="30"/>
      <c r="B908" s="19">
        <v>1</v>
      </c>
      <c r="C908" s="9">
        <v>3</v>
      </c>
      <c r="D908" s="24">
        <v>0.19900000000000001</v>
      </c>
      <c r="E908" s="210"/>
      <c r="F908" s="211"/>
      <c r="G908" s="211"/>
      <c r="H908" s="211"/>
      <c r="I908" s="211"/>
      <c r="J908" s="211"/>
      <c r="K908" s="211"/>
      <c r="L908" s="211"/>
      <c r="M908" s="211"/>
      <c r="N908" s="211"/>
      <c r="O908" s="211"/>
      <c r="P908" s="211"/>
      <c r="Q908" s="211"/>
      <c r="R908" s="211"/>
      <c r="S908" s="211"/>
      <c r="T908" s="211"/>
      <c r="U908" s="211"/>
      <c r="V908" s="211"/>
      <c r="W908" s="211"/>
      <c r="X908" s="211"/>
      <c r="Y908" s="211"/>
      <c r="Z908" s="211"/>
      <c r="AA908" s="211"/>
      <c r="AB908" s="211"/>
      <c r="AC908" s="211"/>
      <c r="AD908" s="211"/>
      <c r="AE908" s="211"/>
      <c r="AF908" s="211"/>
      <c r="AG908" s="211"/>
      <c r="AH908" s="211"/>
      <c r="AI908" s="211"/>
      <c r="AJ908" s="211"/>
      <c r="AK908" s="211"/>
      <c r="AL908" s="211"/>
      <c r="AM908" s="211"/>
      <c r="AN908" s="211"/>
      <c r="AO908" s="211"/>
      <c r="AP908" s="211"/>
      <c r="AQ908" s="211"/>
      <c r="AR908" s="211"/>
      <c r="AS908" s="211"/>
      <c r="AT908" s="211"/>
      <c r="AU908" s="211"/>
      <c r="AV908" s="211"/>
      <c r="AW908" s="211"/>
      <c r="AX908" s="211"/>
      <c r="AY908" s="211"/>
      <c r="AZ908" s="211"/>
      <c r="BA908" s="211"/>
      <c r="BB908" s="211"/>
      <c r="BC908" s="211"/>
      <c r="BD908" s="211"/>
      <c r="BE908" s="211"/>
      <c r="BF908" s="211"/>
      <c r="BG908" s="211"/>
      <c r="BH908" s="211"/>
      <c r="BI908" s="211"/>
      <c r="BJ908" s="211"/>
      <c r="BK908" s="211"/>
      <c r="BL908" s="211"/>
      <c r="BM908" s="220">
        <v>16</v>
      </c>
    </row>
    <row r="909" spans="1:65">
      <c r="A909" s="30"/>
      <c r="B909" s="19">
        <v>1</v>
      </c>
      <c r="C909" s="9">
        <v>4</v>
      </c>
      <c r="D909" s="24">
        <v>0.19800000000000001</v>
      </c>
      <c r="E909" s="210"/>
      <c r="F909" s="211"/>
      <c r="G909" s="211"/>
      <c r="H909" s="211"/>
      <c r="I909" s="211"/>
      <c r="J909" s="211"/>
      <c r="K909" s="211"/>
      <c r="L909" s="211"/>
      <c r="M909" s="211"/>
      <c r="N909" s="211"/>
      <c r="O909" s="211"/>
      <c r="P909" s="211"/>
      <c r="Q909" s="211"/>
      <c r="R909" s="211"/>
      <c r="S909" s="211"/>
      <c r="T909" s="211"/>
      <c r="U909" s="211"/>
      <c r="V909" s="211"/>
      <c r="W909" s="211"/>
      <c r="X909" s="211"/>
      <c r="Y909" s="211"/>
      <c r="Z909" s="211"/>
      <c r="AA909" s="211"/>
      <c r="AB909" s="211"/>
      <c r="AC909" s="211"/>
      <c r="AD909" s="211"/>
      <c r="AE909" s="211"/>
      <c r="AF909" s="211"/>
      <c r="AG909" s="211"/>
      <c r="AH909" s="211"/>
      <c r="AI909" s="211"/>
      <c r="AJ909" s="211"/>
      <c r="AK909" s="211"/>
      <c r="AL909" s="211"/>
      <c r="AM909" s="211"/>
      <c r="AN909" s="211"/>
      <c r="AO909" s="211"/>
      <c r="AP909" s="211"/>
      <c r="AQ909" s="211"/>
      <c r="AR909" s="211"/>
      <c r="AS909" s="211"/>
      <c r="AT909" s="211"/>
      <c r="AU909" s="211"/>
      <c r="AV909" s="211"/>
      <c r="AW909" s="211"/>
      <c r="AX909" s="211"/>
      <c r="AY909" s="211"/>
      <c r="AZ909" s="211"/>
      <c r="BA909" s="211"/>
      <c r="BB909" s="211"/>
      <c r="BC909" s="211"/>
      <c r="BD909" s="211"/>
      <c r="BE909" s="211"/>
      <c r="BF909" s="211"/>
      <c r="BG909" s="211"/>
      <c r="BH909" s="211"/>
      <c r="BI909" s="211"/>
      <c r="BJ909" s="211"/>
      <c r="BK909" s="211"/>
      <c r="BL909" s="211"/>
      <c r="BM909" s="220">
        <v>0.20116666666666699</v>
      </c>
    </row>
    <row r="910" spans="1:65">
      <c r="A910" s="30"/>
      <c r="B910" s="19">
        <v>1</v>
      </c>
      <c r="C910" s="9">
        <v>5</v>
      </c>
      <c r="D910" s="24">
        <v>0.2</v>
      </c>
      <c r="E910" s="210"/>
      <c r="F910" s="211"/>
      <c r="G910" s="211"/>
      <c r="H910" s="211"/>
      <c r="I910" s="211"/>
      <c r="J910" s="211"/>
      <c r="K910" s="211"/>
      <c r="L910" s="211"/>
      <c r="M910" s="211"/>
      <c r="N910" s="211"/>
      <c r="O910" s="211"/>
      <c r="P910" s="211"/>
      <c r="Q910" s="211"/>
      <c r="R910" s="211"/>
      <c r="S910" s="211"/>
      <c r="T910" s="211"/>
      <c r="U910" s="211"/>
      <c r="V910" s="211"/>
      <c r="W910" s="211"/>
      <c r="X910" s="211"/>
      <c r="Y910" s="211"/>
      <c r="Z910" s="211"/>
      <c r="AA910" s="211"/>
      <c r="AB910" s="211"/>
      <c r="AC910" s="211"/>
      <c r="AD910" s="211"/>
      <c r="AE910" s="211"/>
      <c r="AF910" s="211"/>
      <c r="AG910" s="211"/>
      <c r="AH910" s="211"/>
      <c r="AI910" s="211"/>
      <c r="AJ910" s="211"/>
      <c r="AK910" s="211"/>
      <c r="AL910" s="211"/>
      <c r="AM910" s="211"/>
      <c r="AN910" s="211"/>
      <c r="AO910" s="211"/>
      <c r="AP910" s="211"/>
      <c r="AQ910" s="211"/>
      <c r="AR910" s="211"/>
      <c r="AS910" s="211"/>
      <c r="AT910" s="211"/>
      <c r="AU910" s="211"/>
      <c r="AV910" s="211"/>
      <c r="AW910" s="211"/>
      <c r="AX910" s="211"/>
      <c r="AY910" s="211"/>
      <c r="AZ910" s="211"/>
      <c r="BA910" s="211"/>
      <c r="BB910" s="211"/>
      <c r="BC910" s="211"/>
      <c r="BD910" s="211"/>
      <c r="BE910" s="211"/>
      <c r="BF910" s="211"/>
      <c r="BG910" s="211"/>
      <c r="BH910" s="211"/>
      <c r="BI910" s="211"/>
      <c r="BJ910" s="211"/>
      <c r="BK910" s="211"/>
      <c r="BL910" s="211"/>
      <c r="BM910" s="220">
        <v>18</v>
      </c>
    </row>
    <row r="911" spans="1:65">
      <c r="A911" s="30"/>
      <c r="B911" s="19">
        <v>1</v>
      </c>
      <c r="C911" s="9">
        <v>6</v>
      </c>
      <c r="D911" s="24">
        <v>0.20699999999999999</v>
      </c>
      <c r="E911" s="210"/>
      <c r="F911" s="211"/>
      <c r="G911" s="211"/>
      <c r="H911" s="211"/>
      <c r="I911" s="211"/>
      <c r="J911" s="211"/>
      <c r="K911" s="211"/>
      <c r="L911" s="211"/>
      <c r="M911" s="211"/>
      <c r="N911" s="211"/>
      <c r="O911" s="211"/>
      <c r="P911" s="211"/>
      <c r="Q911" s="211"/>
      <c r="R911" s="211"/>
      <c r="S911" s="211"/>
      <c r="T911" s="211"/>
      <c r="U911" s="211"/>
      <c r="V911" s="211"/>
      <c r="W911" s="211"/>
      <c r="X911" s="211"/>
      <c r="Y911" s="211"/>
      <c r="Z911" s="211"/>
      <c r="AA911" s="211"/>
      <c r="AB911" s="211"/>
      <c r="AC911" s="211"/>
      <c r="AD911" s="211"/>
      <c r="AE911" s="211"/>
      <c r="AF911" s="211"/>
      <c r="AG911" s="211"/>
      <c r="AH911" s="211"/>
      <c r="AI911" s="211"/>
      <c r="AJ911" s="211"/>
      <c r="AK911" s="211"/>
      <c r="AL911" s="211"/>
      <c r="AM911" s="211"/>
      <c r="AN911" s="211"/>
      <c r="AO911" s="211"/>
      <c r="AP911" s="211"/>
      <c r="AQ911" s="211"/>
      <c r="AR911" s="211"/>
      <c r="AS911" s="211"/>
      <c r="AT911" s="211"/>
      <c r="AU911" s="211"/>
      <c r="AV911" s="211"/>
      <c r="AW911" s="211"/>
      <c r="AX911" s="211"/>
      <c r="AY911" s="211"/>
      <c r="AZ911" s="211"/>
      <c r="BA911" s="211"/>
      <c r="BB911" s="211"/>
      <c r="BC911" s="211"/>
      <c r="BD911" s="211"/>
      <c r="BE911" s="211"/>
      <c r="BF911" s="211"/>
      <c r="BG911" s="211"/>
      <c r="BH911" s="211"/>
      <c r="BI911" s="211"/>
      <c r="BJ911" s="211"/>
      <c r="BK911" s="211"/>
      <c r="BL911" s="211"/>
      <c r="BM911" s="55"/>
    </row>
    <row r="912" spans="1:65">
      <c r="A912" s="30"/>
      <c r="B912" s="20" t="s">
        <v>172</v>
      </c>
      <c r="C912" s="12"/>
      <c r="D912" s="221">
        <v>0.20116666666666669</v>
      </c>
      <c r="E912" s="210"/>
      <c r="F912" s="211"/>
      <c r="G912" s="211"/>
      <c r="H912" s="211"/>
      <c r="I912" s="211"/>
      <c r="J912" s="211"/>
      <c r="K912" s="211"/>
      <c r="L912" s="211"/>
      <c r="M912" s="211"/>
      <c r="N912" s="211"/>
      <c r="O912" s="211"/>
      <c r="P912" s="211"/>
      <c r="Q912" s="211"/>
      <c r="R912" s="211"/>
      <c r="S912" s="211"/>
      <c r="T912" s="211"/>
      <c r="U912" s="211"/>
      <c r="V912" s="211"/>
      <c r="W912" s="211"/>
      <c r="X912" s="211"/>
      <c r="Y912" s="211"/>
      <c r="Z912" s="211"/>
      <c r="AA912" s="211"/>
      <c r="AB912" s="211"/>
      <c r="AC912" s="211"/>
      <c r="AD912" s="211"/>
      <c r="AE912" s="211"/>
      <c r="AF912" s="211"/>
      <c r="AG912" s="211"/>
      <c r="AH912" s="211"/>
      <c r="AI912" s="211"/>
      <c r="AJ912" s="211"/>
      <c r="AK912" s="211"/>
      <c r="AL912" s="211"/>
      <c r="AM912" s="211"/>
      <c r="AN912" s="211"/>
      <c r="AO912" s="211"/>
      <c r="AP912" s="211"/>
      <c r="AQ912" s="211"/>
      <c r="AR912" s="211"/>
      <c r="AS912" s="211"/>
      <c r="AT912" s="211"/>
      <c r="AU912" s="211"/>
      <c r="AV912" s="211"/>
      <c r="AW912" s="211"/>
      <c r="AX912" s="211"/>
      <c r="AY912" s="211"/>
      <c r="AZ912" s="211"/>
      <c r="BA912" s="211"/>
      <c r="BB912" s="211"/>
      <c r="BC912" s="211"/>
      <c r="BD912" s="211"/>
      <c r="BE912" s="211"/>
      <c r="BF912" s="211"/>
      <c r="BG912" s="211"/>
      <c r="BH912" s="211"/>
      <c r="BI912" s="211"/>
      <c r="BJ912" s="211"/>
      <c r="BK912" s="211"/>
      <c r="BL912" s="211"/>
      <c r="BM912" s="55"/>
    </row>
    <row r="913" spans="1:65">
      <c r="A913" s="30"/>
      <c r="B913" s="3" t="s">
        <v>173</v>
      </c>
      <c r="C913" s="29"/>
      <c r="D913" s="24">
        <v>0.20050000000000001</v>
      </c>
      <c r="E913" s="210"/>
      <c r="F913" s="211"/>
      <c r="G913" s="211"/>
      <c r="H913" s="211"/>
      <c r="I913" s="211"/>
      <c r="J913" s="211"/>
      <c r="K913" s="211"/>
      <c r="L913" s="211"/>
      <c r="M913" s="211"/>
      <c r="N913" s="211"/>
      <c r="O913" s="211"/>
      <c r="P913" s="211"/>
      <c r="Q913" s="211"/>
      <c r="R913" s="211"/>
      <c r="S913" s="211"/>
      <c r="T913" s="211"/>
      <c r="U913" s="211"/>
      <c r="V913" s="211"/>
      <c r="W913" s="211"/>
      <c r="X913" s="211"/>
      <c r="Y913" s="211"/>
      <c r="Z913" s="211"/>
      <c r="AA913" s="211"/>
      <c r="AB913" s="211"/>
      <c r="AC913" s="211"/>
      <c r="AD913" s="211"/>
      <c r="AE913" s="211"/>
      <c r="AF913" s="211"/>
      <c r="AG913" s="211"/>
      <c r="AH913" s="211"/>
      <c r="AI913" s="211"/>
      <c r="AJ913" s="211"/>
      <c r="AK913" s="211"/>
      <c r="AL913" s="211"/>
      <c r="AM913" s="211"/>
      <c r="AN913" s="211"/>
      <c r="AO913" s="211"/>
      <c r="AP913" s="211"/>
      <c r="AQ913" s="211"/>
      <c r="AR913" s="211"/>
      <c r="AS913" s="211"/>
      <c r="AT913" s="211"/>
      <c r="AU913" s="211"/>
      <c r="AV913" s="211"/>
      <c r="AW913" s="211"/>
      <c r="AX913" s="211"/>
      <c r="AY913" s="211"/>
      <c r="AZ913" s="211"/>
      <c r="BA913" s="211"/>
      <c r="BB913" s="211"/>
      <c r="BC913" s="211"/>
      <c r="BD913" s="211"/>
      <c r="BE913" s="211"/>
      <c r="BF913" s="211"/>
      <c r="BG913" s="211"/>
      <c r="BH913" s="211"/>
      <c r="BI913" s="211"/>
      <c r="BJ913" s="211"/>
      <c r="BK913" s="211"/>
      <c r="BL913" s="211"/>
      <c r="BM913" s="55"/>
    </row>
    <row r="914" spans="1:65">
      <c r="A914" s="30"/>
      <c r="B914" s="3" t="s">
        <v>174</v>
      </c>
      <c r="C914" s="29"/>
      <c r="D914" s="24">
        <v>3.1885210782848245E-3</v>
      </c>
      <c r="E914" s="210"/>
      <c r="F914" s="211"/>
      <c r="G914" s="211"/>
      <c r="H914" s="211"/>
      <c r="I914" s="211"/>
      <c r="J914" s="211"/>
      <c r="K914" s="211"/>
      <c r="L914" s="211"/>
      <c r="M914" s="211"/>
      <c r="N914" s="211"/>
      <c r="O914" s="211"/>
      <c r="P914" s="211"/>
      <c r="Q914" s="211"/>
      <c r="R914" s="211"/>
      <c r="S914" s="211"/>
      <c r="T914" s="211"/>
      <c r="U914" s="211"/>
      <c r="V914" s="211"/>
      <c r="W914" s="211"/>
      <c r="X914" s="211"/>
      <c r="Y914" s="211"/>
      <c r="Z914" s="211"/>
      <c r="AA914" s="211"/>
      <c r="AB914" s="211"/>
      <c r="AC914" s="211"/>
      <c r="AD914" s="211"/>
      <c r="AE914" s="211"/>
      <c r="AF914" s="211"/>
      <c r="AG914" s="211"/>
      <c r="AH914" s="211"/>
      <c r="AI914" s="211"/>
      <c r="AJ914" s="211"/>
      <c r="AK914" s="211"/>
      <c r="AL914" s="211"/>
      <c r="AM914" s="211"/>
      <c r="AN914" s="211"/>
      <c r="AO914" s="211"/>
      <c r="AP914" s="211"/>
      <c r="AQ914" s="211"/>
      <c r="AR914" s="211"/>
      <c r="AS914" s="211"/>
      <c r="AT914" s="211"/>
      <c r="AU914" s="211"/>
      <c r="AV914" s="211"/>
      <c r="AW914" s="211"/>
      <c r="AX914" s="211"/>
      <c r="AY914" s="211"/>
      <c r="AZ914" s="211"/>
      <c r="BA914" s="211"/>
      <c r="BB914" s="211"/>
      <c r="BC914" s="211"/>
      <c r="BD914" s="211"/>
      <c r="BE914" s="211"/>
      <c r="BF914" s="211"/>
      <c r="BG914" s="211"/>
      <c r="BH914" s="211"/>
      <c r="BI914" s="211"/>
      <c r="BJ914" s="211"/>
      <c r="BK914" s="211"/>
      <c r="BL914" s="211"/>
      <c r="BM914" s="55"/>
    </row>
    <row r="915" spans="1:65">
      <c r="A915" s="30"/>
      <c r="B915" s="3" t="s">
        <v>83</v>
      </c>
      <c r="C915" s="29"/>
      <c r="D915" s="13">
        <v>1.5850146205226963E-2</v>
      </c>
      <c r="E915" s="14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30"/>
      <c r="B916" s="3" t="s">
        <v>175</v>
      </c>
      <c r="C916" s="29"/>
      <c r="D916" s="13">
        <v>-1.5543122344752192E-15</v>
      </c>
      <c r="E916" s="14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30"/>
      <c r="B917" s="46" t="s">
        <v>176</v>
      </c>
      <c r="C917" s="47"/>
      <c r="D917" s="45" t="s">
        <v>169</v>
      </c>
      <c r="E917" s="14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31"/>
      <c r="C918" s="20"/>
      <c r="D918" s="20"/>
      <c r="BM918" s="54"/>
    </row>
    <row r="919" spans="1:65" ht="15">
      <c r="B919" s="8" t="s">
        <v>311</v>
      </c>
      <c r="BM919" s="28" t="s">
        <v>177</v>
      </c>
    </row>
    <row r="920" spans="1:65" ht="15">
      <c r="A920" s="25" t="s">
        <v>61</v>
      </c>
      <c r="B920" s="18" t="s">
        <v>101</v>
      </c>
      <c r="C920" s="15" t="s">
        <v>102</v>
      </c>
      <c r="D920" s="16" t="s">
        <v>152</v>
      </c>
      <c r="E920" s="14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153</v>
      </c>
      <c r="C921" s="9" t="s">
        <v>153</v>
      </c>
      <c r="D921" s="146" t="s">
        <v>155</v>
      </c>
      <c r="E921" s="14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196</v>
      </c>
      <c r="E922" s="14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14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2.5499999999999998</v>
      </c>
      <c r="E924" s="14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2.59</v>
      </c>
      <c r="E925" s="14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13</v>
      </c>
    </row>
    <row r="926" spans="1:65">
      <c r="A926" s="30"/>
      <c r="B926" s="19">
        <v>1</v>
      </c>
      <c r="C926" s="9">
        <v>3</v>
      </c>
      <c r="D926" s="11">
        <v>2.48</v>
      </c>
      <c r="E926" s="14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2.4700000000000002</v>
      </c>
      <c r="E927" s="14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2.5116666666666698</v>
      </c>
    </row>
    <row r="928" spans="1:65">
      <c r="A928" s="30"/>
      <c r="B928" s="19">
        <v>1</v>
      </c>
      <c r="C928" s="9">
        <v>5</v>
      </c>
      <c r="D928" s="11">
        <v>2.48</v>
      </c>
      <c r="E928" s="14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19</v>
      </c>
    </row>
    <row r="929" spans="1:65">
      <c r="A929" s="30"/>
      <c r="B929" s="19">
        <v>1</v>
      </c>
      <c r="C929" s="9">
        <v>6</v>
      </c>
      <c r="D929" s="11">
        <v>2.5</v>
      </c>
      <c r="E929" s="14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30"/>
      <c r="B930" s="20" t="s">
        <v>172</v>
      </c>
      <c r="C930" s="12"/>
      <c r="D930" s="23">
        <v>2.5116666666666667</v>
      </c>
      <c r="E930" s="14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30"/>
      <c r="B931" s="3" t="s">
        <v>173</v>
      </c>
      <c r="C931" s="29"/>
      <c r="D931" s="11">
        <v>2.4900000000000002</v>
      </c>
      <c r="E931" s="14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30"/>
      <c r="B932" s="3" t="s">
        <v>174</v>
      </c>
      <c r="C932" s="29"/>
      <c r="D932" s="24">
        <v>4.792355023020161E-2</v>
      </c>
      <c r="E932" s="14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30"/>
      <c r="B933" s="3" t="s">
        <v>83</v>
      </c>
      <c r="C933" s="29"/>
      <c r="D933" s="13">
        <v>1.9080378326556711E-2</v>
      </c>
      <c r="E933" s="14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30"/>
      <c r="B934" s="3" t="s">
        <v>175</v>
      </c>
      <c r="C934" s="29"/>
      <c r="D934" s="13">
        <v>-1.2212453270876722E-15</v>
      </c>
      <c r="E934" s="14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30"/>
      <c r="B935" s="46" t="s">
        <v>176</v>
      </c>
      <c r="C935" s="47"/>
      <c r="D935" s="45" t="s">
        <v>169</v>
      </c>
      <c r="E935" s="14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31"/>
      <c r="C936" s="20"/>
      <c r="D936" s="20"/>
      <c r="BM936" s="54"/>
    </row>
    <row r="937" spans="1:65" ht="15">
      <c r="B937" s="8" t="s">
        <v>312</v>
      </c>
      <c r="BM937" s="28" t="s">
        <v>177</v>
      </c>
    </row>
    <row r="938" spans="1:65" ht="15">
      <c r="A938" s="25" t="s">
        <v>62</v>
      </c>
      <c r="B938" s="18" t="s">
        <v>101</v>
      </c>
      <c r="C938" s="15" t="s">
        <v>102</v>
      </c>
      <c r="D938" s="16" t="s">
        <v>152</v>
      </c>
      <c r="E938" s="14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153</v>
      </c>
      <c r="C939" s="9" t="s">
        <v>153</v>
      </c>
      <c r="D939" s="146" t="s">
        <v>155</v>
      </c>
      <c r="E939" s="14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196</v>
      </c>
      <c r="E940" s="14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9"/>
      <c r="C941" s="9"/>
      <c r="D941" s="26"/>
      <c r="E941" s="148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8">
        <v>1</v>
      </c>
      <c r="C942" s="14">
        <v>1</v>
      </c>
      <c r="D942" s="22">
        <v>0.34</v>
      </c>
      <c r="E942" s="14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>
        <v>1</v>
      </c>
      <c r="C943" s="9">
        <v>2</v>
      </c>
      <c r="D943" s="11">
        <v>0.34</v>
      </c>
      <c r="E943" s="14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14</v>
      </c>
    </row>
    <row r="944" spans="1:65">
      <c r="A944" s="30"/>
      <c r="B944" s="19">
        <v>1</v>
      </c>
      <c r="C944" s="9">
        <v>3</v>
      </c>
      <c r="D944" s="11">
        <v>0.32</v>
      </c>
      <c r="E944" s="14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16</v>
      </c>
    </row>
    <row r="945" spans="1:65">
      <c r="A945" s="30"/>
      <c r="B945" s="19">
        <v>1</v>
      </c>
      <c r="C945" s="9">
        <v>4</v>
      </c>
      <c r="D945" s="11">
        <v>0.31</v>
      </c>
      <c r="E945" s="14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0.32833333333333298</v>
      </c>
    </row>
    <row r="946" spans="1:65">
      <c r="A946" s="30"/>
      <c r="B946" s="19">
        <v>1</v>
      </c>
      <c r="C946" s="9">
        <v>5</v>
      </c>
      <c r="D946" s="11">
        <v>0.33</v>
      </c>
      <c r="E946" s="14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20</v>
      </c>
    </row>
    <row r="947" spans="1:65">
      <c r="A947" s="30"/>
      <c r="B947" s="19">
        <v>1</v>
      </c>
      <c r="C947" s="9">
        <v>6</v>
      </c>
      <c r="D947" s="11">
        <v>0.33</v>
      </c>
      <c r="E947" s="148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30"/>
      <c r="B948" s="20" t="s">
        <v>172</v>
      </c>
      <c r="C948" s="12"/>
      <c r="D948" s="23">
        <v>0.32833333333333337</v>
      </c>
      <c r="E948" s="148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30"/>
      <c r="B949" s="3" t="s">
        <v>173</v>
      </c>
      <c r="C949" s="29"/>
      <c r="D949" s="11">
        <v>0.33</v>
      </c>
      <c r="E949" s="148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30"/>
      <c r="B950" s="3" t="s">
        <v>174</v>
      </c>
      <c r="C950" s="29"/>
      <c r="D950" s="24">
        <v>1.1690451944500132E-2</v>
      </c>
      <c r="E950" s="148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30"/>
      <c r="B951" s="3" t="s">
        <v>83</v>
      </c>
      <c r="C951" s="29"/>
      <c r="D951" s="13">
        <v>3.5605437394416642E-2</v>
      </c>
      <c r="E951" s="148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30"/>
      <c r="B952" s="3" t="s">
        <v>175</v>
      </c>
      <c r="C952" s="29"/>
      <c r="D952" s="13">
        <v>1.1102230246251565E-15</v>
      </c>
      <c r="E952" s="148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30"/>
      <c r="B953" s="46" t="s">
        <v>176</v>
      </c>
      <c r="C953" s="47"/>
      <c r="D953" s="45" t="s">
        <v>169</v>
      </c>
      <c r="E953" s="148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31"/>
      <c r="C954" s="20"/>
      <c r="D954" s="20"/>
      <c r="BM954" s="54"/>
    </row>
    <row r="955" spans="1:65" ht="15">
      <c r="B955" s="8" t="s">
        <v>313</v>
      </c>
      <c r="BM955" s="28" t="s">
        <v>177</v>
      </c>
    </row>
    <row r="956" spans="1:65" ht="15">
      <c r="A956" s="25" t="s">
        <v>32</v>
      </c>
      <c r="B956" s="18" t="s">
        <v>101</v>
      </c>
      <c r="C956" s="15" t="s">
        <v>102</v>
      </c>
      <c r="D956" s="16" t="s">
        <v>152</v>
      </c>
      <c r="E956" s="14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153</v>
      </c>
      <c r="C957" s="9" t="s">
        <v>153</v>
      </c>
      <c r="D957" s="146" t="s">
        <v>155</v>
      </c>
      <c r="E957" s="14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196</v>
      </c>
      <c r="E958" s="14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/>
      <c r="E959" s="148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8">
        <v>1</v>
      </c>
      <c r="C960" s="14">
        <v>1</v>
      </c>
      <c r="D960" s="22">
        <v>2.6</v>
      </c>
      <c r="E960" s="148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2.6</v>
      </c>
      <c r="E961" s="148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15</v>
      </c>
    </row>
    <row r="962" spans="1:65">
      <c r="A962" s="30"/>
      <c r="B962" s="19">
        <v>1</v>
      </c>
      <c r="C962" s="9">
        <v>3</v>
      </c>
      <c r="D962" s="11">
        <v>2.5</v>
      </c>
      <c r="E962" s="148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2.6</v>
      </c>
      <c r="E963" s="148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2.5833333333333299</v>
      </c>
    </row>
    <row r="964" spans="1:65">
      <c r="A964" s="30"/>
      <c r="B964" s="19">
        <v>1</v>
      </c>
      <c r="C964" s="9">
        <v>5</v>
      </c>
      <c r="D964" s="11">
        <v>2.6</v>
      </c>
      <c r="E964" s="148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21</v>
      </c>
    </row>
    <row r="965" spans="1:65">
      <c r="A965" s="30"/>
      <c r="B965" s="19">
        <v>1</v>
      </c>
      <c r="C965" s="9">
        <v>6</v>
      </c>
      <c r="D965" s="11">
        <v>2.6</v>
      </c>
      <c r="E965" s="148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30"/>
      <c r="B966" s="20" t="s">
        <v>172</v>
      </c>
      <c r="C966" s="12"/>
      <c r="D966" s="23">
        <v>2.5833333333333335</v>
      </c>
      <c r="E966" s="148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30"/>
      <c r="B967" s="3" t="s">
        <v>173</v>
      </c>
      <c r="C967" s="29"/>
      <c r="D967" s="11">
        <v>2.6</v>
      </c>
      <c r="E967" s="148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30"/>
      <c r="B968" s="3" t="s">
        <v>174</v>
      </c>
      <c r="C968" s="29"/>
      <c r="D968" s="24">
        <v>4.0824829046386339E-2</v>
      </c>
      <c r="E968" s="148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30"/>
      <c r="B969" s="3" t="s">
        <v>83</v>
      </c>
      <c r="C969" s="29"/>
      <c r="D969" s="13">
        <v>1.5803159630859227E-2</v>
      </c>
      <c r="E969" s="148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30"/>
      <c r="B970" s="3" t="s">
        <v>175</v>
      </c>
      <c r="C970" s="29"/>
      <c r="D970" s="13">
        <v>1.3322676295501878E-15</v>
      </c>
      <c r="E970" s="148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30"/>
      <c r="B971" s="46" t="s">
        <v>176</v>
      </c>
      <c r="C971" s="47"/>
      <c r="D971" s="45" t="s">
        <v>169</v>
      </c>
      <c r="E971" s="148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31"/>
      <c r="C972" s="20"/>
      <c r="D972" s="20"/>
      <c r="BM972" s="54"/>
    </row>
    <row r="973" spans="1:65" ht="15">
      <c r="B973" s="8" t="s">
        <v>314</v>
      </c>
      <c r="BM973" s="28" t="s">
        <v>177</v>
      </c>
    </row>
    <row r="974" spans="1:65" ht="15">
      <c r="A974" s="25" t="s">
        <v>63</v>
      </c>
      <c r="B974" s="18" t="s">
        <v>101</v>
      </c>
      <c r="C974" s="15" t="s">
        <v>102</v>
      </c>
      <c r="D974" s="16" t="s">
        <v>152</v>
      </c>
      <c r="E974" s="148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153</v>
      </c>
      <c r="C975" s="9" t="s">
        <v>153</v>
      </c>
      <c r="D975" s="146" t="s">
        <v>155</v>
      </c>
      <c r="E975" s="148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196</v>
      </c>
      <c r="E976" s="148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/>
      <c r="C977" s="9"/>
      <c r="D977" s="26"/>
      <c r="E977" s="148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8">
        <v>1</v>
      </c>
      <c r="C978" s="14">
        <v>1</v>
      </c>
      <c r="D978" s="212">
        <v>26</v>
      </c>
      <c r="E978" s="213"/>
      <c r="F978" s="214"/>
      <c r="G978" s="214"/>
      <c r="H978" s="214"/>
      <c r="I978" s="214"/>
      <c r="J978" s="214"/>
      <c r="K978" s="214"/>
      <c r="L978" s="214"/>
      <c r="M978" s="214"/>
      <c r="N978" s="214"/>
      <c r="O978" s="214"/>
      <c r="P978" s="214"/>
      <c r="Q978" s="214"/>
      <c r="R978" s="214"/>
      <c r="S978" s="214"/>
      <c r="T978" s="214"/>
      <c r="U978" s="214"/>
      <c r="V978" s="214"/>
      <c r="W978" s="214"/>
      <c r="X978" s="214"/>
      <c r="Y978" s="214"/>
      <c r="Z978" s="214"/>
      <c r="AA978" s="214"/>
      <c r="AB978" s="214"/>
      <c r="AC978" s="214"/>
      <c r="AD978" s="214"/>
      <c r="AE978" s="214"/>
      <c r="AF978" s="214"/>
      <c r="AG978" s="214"/>
      <c r="AH978" s="214"/>
      <c r="AI978" s="214"/>
      <c r="AJ978" s="214"/>
      <c r="AK978" s="214"/>
      <c r="AL978" s="214"/>
      <c r="AM978" s="214"/>
      <c r="AN978" s="214"/>
      <c r="AO978" s="214"/>
      <c r="AP978" s="214"/>
      <c r="AQ978" s="214"/>
      <c r="AR978" s="214"/>
      <c r="AS978" s="214"/>
      <c r="AT978" s="214"/>
      <c r="AU978" s="214"/>
      <c r="AV978" s="214"/>
      <c r="AW978" s="214"/>
      <c r="AX978" s="214"/>
      <c r="AY978" s="214"/>
      <c r="AZ978" s="214"/>
      <c r="BA978" s="214"/>
      <c r="BB978" s="214"/>
      <c r="BC978" s="214"/>
      <c r="BD978" s="214"/>
      <c r="BE978" s="214"/>
      <c r="BF978" s="214"/>
      <c r="BG978" s="214"/>
      <c r="BH978" s="214"/>
      <c r="BI978" s="214"/>
      <c r="BJ978" s="214"/>
      <c r="BK978" s="214"/>
      <c r="BL978" s="214"/>
      <c r="BM978" s="215">
        <v>1</v>
      </c>
    </row>
    <row r="979" spans="1:65">
      <c r="A979" s="30"/>
      <c r="B979" s="19">
        <v>1</v>
      </c>
      <c r="C979" s="9">
        <v>2</v>
      </c>
      <c r="D979" s="216">
        <v>26</v>
      </c>
      <c r="E979" s="213"/>
      <c r="F979" s="214"/>
      <c r="G979" s="214"/>
      <c r="H979" s="214"/>
      <c r="I979" s="214"/>
      <c r="J979" s="214"/>
      <c r="K979" s="214"/>
      <c r="L979" s="214"/>
      <c r="M979" s="214"/>
      <c r="N979" s="214"/>
      <c r="O979" s="214"/>
      <c r="P979" s="214"/>
      <c r="Q979" s="214"/>
      <c r="R979" s="214"/>
      <c r="S979" s="214"/>
      <c r="T979" s="214"/>
      <c r="U979" s="214"/>
      <c r="V979" s="214"/>
      <c r="W979" s="214"/>
      <c r="X979" s="214"/>
      <c r="Y979" s="214"/>
      <c r="Z979" s="214"/>
      <c r="AA979" s="214"/>
      <c r="AB979" s="214"/>
      <c r="AC979" s="214"/>
      <c r="AD979" s="214"/>
      <c r="AE979" s="214"/>
      <c r="AF979" s="214"/>
      <c r="AG979" s="214"/>
      <c r="AH979" s="214"/>
      <c r="AI979" s="214"/>
      <c r="AJ979" s="214"/>
      <c r="AK979" s="214"/>
      <c r="AL979" s="214"/>
      <c r="AM979" s="214"/>
      <c r="AN979" s="214"/>
      <c r="AO979" s="214"/>
      <c r="AP979" s="214"/>
      <c r="AQ979" s="214"/>
      <c r="AR979" s="214"/>
      <c r="AS979" s="214"/>
      <c r="AT979" s="214"/>
      <c r="AU979" s="214"/>
      <c r="AV979" s="214"/>
      <c r="AW979" s="214"/>
      <c r="AX979" s="214"/>
      <c r="AY979" s="214"/>
      <c r="AZ979" s="214"/>
      <c r="BA979" s="214"/>
      <c r="BB979" s="214"/>
      <c r="BC979" s="214"/>
      <c r="BD979" s="214"/>
      <c r="BE979" s="214"/>
      <c r="BF979" s="214"/>
      <c r="BG979" s="214"/>
      <c r="BH979" s="214"/>
      <c r="BI979" s="214"/>
      <c r="BJ979" s="214"/>
      <c r="BK979" s="214"/>
      <c r="BL979" s="214"/>
      <c r="BM979" s="215">
        <v>16</v>
      </c>
    </row>
    <row r="980" spans="1:65">
      <c r="A980" s="30"/>
      <c r="B980" s="19">
        <v>1</v>
      </c>
      <c r="C980" s="9">
        <v>3</v>
      </c>
      <c r="D980" s="216">
        <v>26</v>
      </c>
      <c r="E980" s="213"/>
      <c r="F980" s="214"/>
      <c r="G980" s="214"/>
      <c r="H980" s="214"/>
      <c r="I980" s="214"/>
      <c r="J980" s="214"/>
      <c r="K980" s="214"/>
      <c r="L980" s="214"/>
      <c r="M980" s="214"/>
      <c r="N980" s="214"/>
      <c r="O980" s="214"/>
      <c r="P980" s="214"/>
      <c r="Q980" s="214"/>
      <c r="R980" s="214"/>
      <c r="S980" s="214"/>
      <c r="T980" s="214"/>
      <c r="U980" s="214"/>
      <c r="V980" s="214"/>
      <c r="W980" s="214"/>
      <c r="X980" s="214"/>
      <c r="Y980" s="214"/>
      <c r="Z980" s="214"/>
      <c r="AA980" s="214"/>
      <c r="AB980" s="214"/>
      <c r="AC980" s="214"/>
      <c r="AD980" s="214"/>
      <c r="AE980" s="214"/>
      <c r="AF980" s="214"/>
      <c r="AG980" s="214"/>
      <c r="AH980" s="214"/>
      <c r="AI980" s="214"/>
      <c r="AJ980" s="214"/>
      <c r="AK980" s="214"/>
      <c r="AL980" s="214"/>
      <c r="AM980" s="214"/>
      <c r="AN980" s="214"/>
      <c r="AO980" s="214"/>
      <c r="AP980" s="214"/>
      <c r="AQ980" s="214"/>
      <c r="AR980" s="214"/>
      <c r="AS980" s="214"/>
      <c r="AT980" s="214"/>
      <c r="AU980" s="214"/>
      <c r="AV980" s="214"/>
      <c r="AW980" s="214"/>
      <c r="AX980" s="214"/>
      <c r="AY980" s="214"/>
      <c r="AZ980" s="214"/>
      <c r="BA980" s="214"/>
      <c r="BB980" s="214"/>
      <c r="BC980" s="214"/>
      <c r="BD980" s="214"/>
      <c r="BE980" s="214"/>
      <c r="BF980" s="214"/>
      <c r="BG980" s="214"/>
      <c r="BH980" s="214"/>
      <c r="BI980" s="214"/>
      <c r="BJ980" s="214"/>
      <c r="BK980" s="214"/>
      <c r="BL980" s="214"/>
      <c r="BM980" s="215">
        <v>16</v>
      </c>
    </row>
    <row r="981" spans="1:65">
      <c r="A981" s="30"/>
      <c r="B981" s="19">
        <v>1</v>
      </c>
      <c r="C981" s="9">
        <v>4</v>
      </c>
      <c r="D981" s="216">
        <v>26</v>
      </c>
      <c r="E981" s="213"/>
      <c r="F981" s="214"/>
      <c r="G981" s="214"/>
      <c r="H981" s="214"/>
      <c r="I981" s="214"/>
      <c r="J981" s="214"/>
      <c r="K981" s="214"/>
      <c r="L981" s="214"/>
      <c r="M981" s="214"/>
      <c r="N981" s="214"/>
      <c r="O981" s="214"/>
      <c r="P981" s="214"/>
      <c r="Q981" s="214"/>
      <c r="R981" s="214"/>
      <c r="S981" s="214"/>
      <c r="T981" s="214"/>
      <c r="U981" s="214"/>
      <c r="V981" s="214"/>
      <c r="W981" s="214"/>
      <c r="X981" s="214"/>
      <c r="Y981" s="214"/>
      <c r="Z981" s="214"/>
      <c r="AA981" s="214"/>
      <c r="AB981" s="214"/>
      <c r="AC981" s="214"/>
      <c r="AD981" s="214"/>
      <c r="AE981" s="214"/>
      <c r="AF981" s="214"/>
      <c r="AG981" s="214"/>
      <c r="AH981" s="214"/>
      <c r="AI981" s="214"/>
      <c r="AJ981" s="214"/>
      <c r="AK981" s="214"/>
      <c r="AL981" s="214"/>
      <c r="AM981" s="214"/>
      <c r="AN981" s="214"/>
      <c r="AO981" s="214"/>
      <c r="AP981" s="214"/>
      <c r="AQ981" s="214"/>
      <c r="AR981" s="214"/>
      <c r="AS981" s="214"/>
      <c r="AT981" s="214"/>
      <c r="AU981" s="214"/>
      <c r="AV981" s="214"/>
      <c r="AW981" s="214"/>
      <c r="AX981" s="214"/>
      <c r="AY981" s="214"/>
      <c r="AZ981" s="214"/>
      <c r="BA981" s="214"/>
      <c r="BB981" s="214"/>
      <c r="BC981" s="214"/>
      <c r="BD981" s="214"/>
      <c r="BE981" s="214"/>
      <c r="BF981" s="214"/>
      <c r="BG981" s="214"/>
      <c r="BH981" s="214"/>
      <c r="BI981" s="214"/>
      <c r="BJ981" s="214"/>
      <c r="BK981" s="214"/>
      <c r="BL981" s="214"/>
      <c r="BM981" s="215">
        <v>26</v>
      </c>
    </row>
    <row r="982" spans="1:65">
      <c r="A982" s="30"/>
      <c r="B982" s="19">
        <v>1</v>
      </c>
      <c r="C982" s="9">
        <v>5</v>
      </c>
      <c r="D982" s="216">
        <v>26</v>
      </c>
      <c r="E982" s="213"/>
      <c r="F982" s="214"/>
      <c r="G982" s="214"/>
      <c r="H982" s="214"/>
      <c r="I982" s="214"/>
      <c r="J982" s="214"/>
      <c r="K982" s="214"/>
      <c r="L982" s="214"/>
      <c r="M982" s="214"/>
      <c r="N982" s="214"/>
      <c r="O982" s="214"/>
      <c r="P982" s="214"/>
      <c r="Q982" s="214"/>
      <c r="R982" s="214"/>
      <c r="S982" s="214"/>
      <c r="T982" s="214"/>
      <c r="U982" s="214"/>
      <c r="V982" s="214"/>
      <c r="W982" s="214"/>
      <c r="X982" s="214"/>
      <c r="Y982" s="214"/>
      <c r="Z982" s="214"/>
      <c r="AA982" s="214"/>
      <c r="AB982" s="214"/>
      <c r="AC982" s="214"/>
      <c r="AD982" s="214"/>
      <c r="AE982" s="214"/>
      <c r="AF982" s="214"/>
      <c r="AG982" s="214"/>
      <c r="AH982" s="214"/>
      <c r="AI982" s="214"/>
      <c r="AJ982" s="214"/>
      <c r="AK982" s="214"/>
      <c r="AL982" s="214"/>
      <c r="AM982" s="214"/>
      <c r="AN982" s="214"/>
      <c r="AO982" s="214"/>
      <c r="AP982" s="214"/>
      <c r="AQ982" s="214"/>
      <c r="AR982" s="214"/>
      <c r="AS982" s="214"/>
      <c r="AT982" s="214"/>
      <c r="AU982" s="214"/>
      <c r="AV982" s="214"/>
      <c r="AW982" s="214"/>
      <c r="AX982" s="214"/>
      <c r="AY982" s="214"/>
      <c r="AZ982" s="214"/>
      <c r="BA982" s="214"/>
      <c r="BB982" s="214"/>
      <c r="BC982" s="214"/>
      <c r="BD982" s="214"/>
      <c r="BE982" s="214"/>
      <c r="BF982" s="214"/>
      <c r="BG982" s="214"/>
      <c r="BH982" s="214"/>
      <c r="BI982" s="214"/>
      <c r="BJ982" s="214"/>
      <c r="BK982" s="214"/>
      <c r="BL982" s="214"/>
      <c r="BM982" s="215">
        <v>22</v>
      </c>
    </row>
    <row r="983" spans="1:65">
      <c r="A983" s="30"/>
      <c r="B983" s="19">
        <v>1</v>
      </c>
      <c r="C983" s="9">
        <v>6</v>
      </c>
      <c r="D983" s="216">
        <v>26</v>
      </c>
      <c r="E983" s="213"/>
      <c r="F983" s="214"/>
      <c r="G983" s="214"/>
      <c r="H983" s="214"/>
      <c r="I983" s="214"/>
      <c r="J983" s="214"/>
      <c r="K983" s="214"/>
      <c r="L983" s="214"/>
      <c r="M983" s="214"/>
      <c r="N983" s="214"/>
      <c r="O983" s="214"/>
      <c r="P983" s="214"/>
      <c r="Q983" s="214"/>
      <c r="R983" s="214"/>
      <c r="S983" s="214"/>
      <c r="T983" s="214"/>
      <c r="U983" s="214"/>
      <c r="V983" s="214"/>
      <c r="W983" s="214"/>
      <c r="X983" s="214"/>
      <c r="Y983" s="214"/>
      <c r="Z983" s="214"/>
      <c r="AA983" s="214"/>
      <c r="AB983" s="214"/>
      <c r="AC983" s="214"/>
      <c r="AD983" s="214"/>
      <c r="AE983" s="214"/>
      <c r="AF983" s="214"/>
      <c r="AG983" s="214"/>
      <c r="AH983" s="214"/>
      <c r="AI983" s="214"/>
      <c r="AJ983" s="214"/>
      <c r="AK983" s="214"/>
      <c r="AL983" s="214"/>
      <c r="AM983" s="214"/>
      <c r="AN983" s="214"/>
      <c r="AO983" s="214"/>
      <c r="AP983" s="214"/>
      <c r="AQ983" s="214"/>
      <c r="AR983" s="214"/>
      <c r="AS983" s="214"/>
      <c r="AT983" s="214"/>
      <c r="AU983" s="214"/>
      <c r="AV983" s="214"/>
      <c r="AW983" s="214"/>
      <c r="AX983" s="214"/>
      <c r="AY983" s="214"/>
      <c r="AZ983" s="214"/>
      <c r="BA983" s="214"/>
      <c r="BB983" s="214"/>
      <c r="BC983" s="214"/>
      <c r="BD983" s="214"/>
      <c r="BE983" s="214"/>
      <c r="BF983" s="214"/>
      <c r="BG983" s="214"/>
      <c r="BH983" s="214"/>
      <c r="BI983" s="214"/>
      <c r="BJ983" s="214"/>
      <c r="BK983" s="214"/>
      <c r="BL983" s="214"/>
      <c r="BM983" s="217"/>
    </row>
    <row r="984" spans="1:65">
      <c r="A984" s="30"/>
      <c r="B984" s="20" t="s">
        <v>172</v>
      </c>
      <c r="C984" s="12"/>
      <c r="D984" s="218">
        <v>26</v>
      </c>
      <c r="E984" s="213"/>
      <c r="F984" s="214"/>
      <c r="G984" s="214"/>
      <c r="H984" s="214"/>
      <c r="I984" s="214"/>
      <c r="J984" s="214"/>
      <c r="K984" s="214"/>
      <c r="L984" s="214"/>
      <c r="M984" s="214"/>
      <c r="N984" s="214"/>
      <c r="O984" s="214"/>
      <c r="P984" s="214"/>
      <c r="Q984" s="214"/>
      <c r="R984" s="214"/>
      <c r="S984" s="214"/>
      <c r="T984" s="214"/>
      <c r="U984" s="214"/>
      <c r="V984" s="214"/>
      <c r="W984" s="214"/>
      <c r="X984" s="214"/>
      <c r="Y984" s="214"/>
      <c r="Z984" s="214"/>
      <c r="AA984" s="214"/>
      <c r="AB984" s="214"/>
      <c r="AC984" s="214"/>
      <c r="AD984" s="214"/>
      <c r="AE984" s="214"/>
      <c r="AF984" s="214"/>
      <c r="AG984" s="214"/>
      <c r="AH984" s="214"/>
      <c r="AI984" s="214"/>
      <c r="AJ984" s="214"/>
      <c r="AK984" s="214"/>
      <c r="AL984" s="214"/>
      <c r="AM984" s="214"/>
      <c r="AN984" s="214"/>
      <c r="AO984" s="214"/>
      <c r="AP984" s="214"/>
      <c r="AQ984" s="214"/>
      <c r="AR984" s="214"/>
      <c r="AS984" s="214"/>
      <c r="AT984" s="214"/>
      <c r="AU984" s="214"/>
      <c r="AV984" s="214"/>
      <c r="AW984" s="214"/>
      <c r="AX984" s="214"/>
      <c r="AY984" s="214"/>
      <c r="AZ984" s="214"/>
      <c r="BA984" s="214"/>
      <c r="BB984" s="214"/>
      <c r="BC984" s="214"/>
      <c r="BD984" s="214"/>
      <c r="BE984" s="214"/>
      <c r="BF984" s="214"/>
      <c r="BG984" s="214"/>
      <c r="BH984" s="214"/>
      <c r="BI984" s="214"/>
      <c r="BJ984" s="214"/>
      <c r="BK984" s="214"/>
      <c r="BL984" s="214"/>
      <c r="BM984" s="217"/>
    </row>
    <row r="985" spans="1:65">
      <c r="A985" s="30"/>
      <c r="B985" s="3" t="s">
        <v>173</v>
      </c>
      <c r="C985" s="29"/>
      <c r="D985" s="216">
        <v>26</v>
      </c>
      <c r="E985" s="213"/>
      <c r="F985" s="214"/>
      <c r="G985" s="214"/>
      <c r="H985" s="214"/>
      <c r="I985" s="214"/>
      <c r="J985" s="214"/>
      <c r="K985" s="214"/>
      <c r="L985" s="214"/>
      <c r="M985" s="214"/>
      <c r="N985" s="214"/>
      <c r="O985" s="214"/>
      <c r="P985" s="214"/>
      <c r="Q985" s="214"/>
      <c r="R985" s="214"/>
      <c r="S985" s="214"/>
      <c r="T985" s="214"/>
      <c r="U985" s="214"/>
      <c r="V985" s="214"/>
      <c r="W985" s="214"/>
      <c r="X985" s="214"/>
      <c r="Y985" s="214"/>
      <c r="Z985" s="214"/>
      <c r="AA985" s="214"/>
      <c r="AB985" s="214"/>
      <c r="AC985" s="214"/>
      <c r="AD985" s="214"/>
      <c r="AE985" s="214"/>
      <c r="AF985" s="214"/>
      <c r="AG985" s="214"/>
      <c r="AH985" s="214"/>
      <c r="AI985" s="214"/>
      <c r="AJ985" s="214"/>
      <c r="AK985" s="214"/>
      <c r="AL985" s="214"/>
      <c r="AM985" s="214"/>
      <c r="AN985" s="214"/>
      <c r="AO985" s="214"/>
      <c r="AP985" s="214"/>
      <c r="AQ985" s="214"/>
      <c r="AR985" s="214"/>
      <c r="AS985" s="214"/>
      <c r="AT985" s="214"/>
      <c r="AU985" s="214"/>
      <c r="AV985" s="214"/>
      <c r="AW985" s="214"/>
      <c r="AX985" s="214"/>
      <c r="AY985" s="214"/>
      <c r="AZ985" s="214"/>
      <c r="BA985" s="214"/>
      <c r="BB985" s="214"/>
      <c r="BC985" s="214"/>
      <c r="BD985" s="214"/>
      <c r="BE985" s="214"/>
      <c r="BF985" s="214"/>
      <c r="BG985" s="214"/>
      <c r="BH985" s="214"/>
      <c r="BI985" s="214"/>
      <c r="BJ985" s="214"/>
      <c r="BK985" s="214"/>
      <c r="BL985" s="214"/>
      <c r="BM985" s="217"/>
    </row>
    <row r="986" spans="1:65">
      <c r="A986" s="30"/>
      <c r="B986" s="3" t="s">
        <v>174</v>
      </c>
      <c r="C986" s="29"/>
      <c r="D986" s="216">
        <v>0</v>
      </c>
      <c r="E986" s="213"/>
      <c r="F986" s="214"/>
      <c r="G986" s="214"/>
      <c r="H986" s="214"/>
      <c r="I986" s="214"/>
      <c r="J986" s="214"/>
      <c r="K986" s="214"/>
      <c r="L986" s="214"/>
      <c r="M986" s="214"/>
      <c r="N986" s="214"/>
      <c r="O986" s="214"/>
      <c r="P986" s="214"/>
      <c r="Q986" s="214"/>
      <c r="R986" s="214"/>
      <c r="S986" s="214"/>
      <c r="T986" s="214"/>
      <c r="U986" s="214"/>
      <c r="V986" s="214"/>
      <c r="W986" s="214"/>
      <c r="X986" s="214"/>
      <c r="Y986" s="214"/>
      <c r="Z986" s="214"/>
      <c r="AA986" s="214"/>
      <c r="AB986" s="214"/>
      <c r="AC986" s="214"/>
      <c r="AD986" s="214"/>
      <c r="AE986" s="214"/>
      <c r="AF986" s="214"/>
      <c r="AG986" s="214"/>
      <c r="AH986" s="214"/>
      <c r="AI986" s="214"/>
      <c r="AJ986" s="214"/>
      <c r="AK986" s="214"/>
      <c r="AL986" s="214"/>
      <c r="AM986" s="214"/>
      <c r="AN986" s="214"/>
      <c r="AO986" s="214"/>
      <c r="AP986" s="214"/>
      <c r="AQ986" s="214"/>
      <c r="AR986" s="214"/>
      <c r="AS986" s="214"/>
      <c r="AT986" s="214"/>
      <c r="AU986" s="214"/>
      <c r="AV986" s="214"/>
      <c r="AW986" s="214"/>
      <c r="AX986" s="214"/>
      <c r="AY986" s="214"/>
      <c r="AZ986" s="214"/>
      <c r="BA986" s="214"/>
      <c r="BB986" s="214"/>
      <c r="BC986" s="214"/>
      <c r="BD986" s="214"/>
      <c r="BE986" s="214"/>
      <c r="BF986" s="214"/>
      <c r="BG986" s="214"/>
      <c r="BH986" s="214"/>
      <c r="BI986" s="214"/>
      <c r="BJ986" s="214"/>
      <c r="BK986" s="214"/>
      <c r="BL986" s="214"/>
      <c r="BM986" s="217"/>
    </row>
    <row r="987" spans="1:65">
      <c r="A987" s="30"/>
      <c r="B987" s="3" t="s">
        <v>83</v>
      </c>
      <c r="C987" s="29"/>
      <c r="D987" s="13">
        <v>0</v>
      </c>
      <c r="E987" s="148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30"/>
      <c r="B988" s="3" t="s">
        <v>175</v>
      </c>
      <c r="C988" s="29"/>
      <c r="D988" s="13">
        <v>0</v>
      </c>
      <c r="E988" s="148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30"/>
      <c r="B989" s="46" t="s">
        <v>176</v>
      </c>
      <c r="C989" s="47"/>
      <c r="D989" s="45" t="s">
        <v>169</v>
      </c>
      <c r="E989" s="148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31"/>
      <c r="C990" s="20"/>
      <c r="D990" s="20"/>
      <c r="BM990" s="54"/>
    </row>
    <row r="991" spans="1:65" ht="15">
      <c r="B991" s="8" t="s">
        <v>315</v>
      </c>
      <c r="BM991" s="28" t="s">
        <v>177</v>
      </c>
    </row>
    <row r="992" spans="1:65" ht="15">
      <c r="A992" s="25" t="s">
        <v>35</v>
      </c>
      <c r="B992" s="18" t="s">
        <v>101</v>
      </c>
      <c r="C992" s="15" t="s">
        <v>102</v>
      </c>
      <c r="D992" s="16" t="s">
        <v>152</v>
      </c>
      <c r="E992" s="148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153</v>
      </c>
      <c r="C993" s="9" t="s">
        <v>153</v>
      </c>
      <c r="D993" s="146" t="s">
        <v>155</v>
      </c>
      <c r="E993" s="148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196</v>
      </c>
      <c r="E994" s="148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148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8">
        <v>1</v>
      </c>
      <c r="C996" s="14">
        <v>1</v>
      </c>
      <c r="D996" s="22">
        <v>7.1</v>
      </c>
      <c r="E996" s="148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7</v>
      </c>
      <c r="E997" s="148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17</v>
      </c>
    </row>
    <row r="998" spans="1:65">
      <c r="A998" s="30"/>
      <c r="B998" s="19">
        <v>1</v>
      </c>
      <c r="C998" s="9">
        <v>3</v>
      </c>
      <c r="D998" s="11">
        <v>6.8</v>
      </c>
      <c r="E998" s="148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6.9</v>
      </c>
      <c r="E999" s="148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6.93333333333333</v>
      </c>
    </row>
    <row r="1000" spans="1:65">
      <c r="A1000" s="30"/>
      <c r="B1000" s="19">
        <v>1</v>
      </c>
      <c r="C1000" s="9">
        <v>5</v>
      </c>
      <c r="D1000" s="11">
        <v>6.8</v>
      </c>
      <c r="E1000" s="148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23</v>
      </c>
    </row>
    <row r="1001" spans="1:65">
      <c r="A1001" s="30"/>
      <c r="B1001" s="19">
        <v>1</v>
      </c>
      <c r="C1001" s="9">
        <v>6</v>
      </c>
      <c r="D1001" s="11">
        <v>7</v>
      </c>
      <c r="E1001" s="148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30"/>
      <c r="B1002" s="20" t="s">
        <v>172</v>
      </c>
      <c r="C1002" s="12"/>
      <c r="D1002" s="23">
        <v>6.9333333333333327</v>
      </c>
      <c r="E1002" s="148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30"/>
      <c r="B1003" s="3" t="s">
        <v>173</v>
      </c>
      <c r="C1003" s="29"/>
      <c r="D1003" s="11">
        <v>6.95</v>
      </c>
      <c r="E1003" s="148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30"/>
      <c r="B1004" s="3" t="s">
        <v>174</v>
      </c>
      <c r="C1004" s="29"/>
      <c r="D1004" s="24">
        <v>0.12110601416389963</v>
      </c>
      <c r="E1004" s="148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30"/>
      <c r="B1005" s="3" t="s">
        <v>83</v>
      </c>
      <c r="C1005" s="29"/>
      <c r="D1005" s="13">
        <v>1.746721358133168E-2</v>
      </c>
      <c r="E1005" s="148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30"/>
      <c r="B1006" s="3" t="s">
        <v>175</v>
      </c>
      <c r="C1006" s="29"/>
      <c r="D1006" s="13">
        <v>4.4408920985006262E-16</v>
      </c>
      <c r="E1006" s="148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30"/>
      <c r="B1007" s="46" t="s">
        <v>176</v>
      </c>
      <c r="C1007" s="47"/>
      <c r="D1007" s="45" t="s">
        <v>169</v>
      </c>
      <c r="E1007" s="148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31"/>
      <c r="C1008" s="20"/>
      <c r="D1008" s="20"/>
      <c r="BM1008" s="54"/>
    </row>
    <row r="1009" spans="1:65" ht="15">
      <c r="B1009" s="8" t="s">
        <v>316</v>
      </c>
      <c r="BM1009" s="28" t="s">
        <v>177</v>
      </c>
    </row>
    <row r="1010" spans="1:65" ht="15">
      <c r="A1010" s="25" t="s">
        <v>38</v>
      </c>
      <c r="B1010" s="18" t="s">
        <v>101</v>
      </c>
      <c r="C1010" s="15" t="s">
        <v>102</v>
      </c>
      <c r="D1010" s="16" t="s">
        <v>152</v>
      </c>
      <c r="E1010" s="148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153</v>
      </c>
      <c r="C1011" s="9" t="s">
        <v>153</v>
      </c>
      <c r="D1011" s="146" t="s">
        <v>155</v>
      </c>
      <c r="E1011" s="148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196</v>
      </c>
      <c r="E1012" s="148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/>
      <c r="C1013" s="9"/>
      <c r="D1013" s="26"/>
      <c r="E1013" s="148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8">
        <v>1</v>
      </c>
      <c r="C1014" s="14">
        <v>1</v>
      </c>
      <c r="D1014" s="212">
        <v>22.7</v>
      </c>
      <c r="E1014" s="213"/>
      <c r="F1014" s="214"/>
      <c r="G1014" s="214"/>
      <c r="H1014" s="214"/>
      <c r="I1014" s="214"/>
      <c r="J1014" s="214"/>
      <c r="K1014" s="214"/>
      <c r="L1014" s="214"/>
      <c r="M1014" s="214"/>
      <c r="N1014" s="214"/>
      <c r="O1014" s="214"/>
      <c r="P1014" s="214"/>
      <c r="Q1014" s="214"/>
      <c r="R1014" s="214"/>
      <c r="S1014" s="214"/>
      <c r="T1014" s="214"/>
      <c r="U1014" s="214"/>
      <c r="V1014" s="214"/>
      <c r="W1014" s="214"/>
      <c r="X1014" s="214"/>
      <c r="Y1014" s="214"/>
      <c r="Z1014" s="214"/>
      <c r="AA1014" s="214"/>
      <c r="AB1014" s="214"/>
      <c r="AC1014" s="214"/>
      <c r="AD1014" s="214"/>
      <c r="AE1014" s="214"/>
      <c r="AF1014" s="214"/>
      <c r="AG1014" s="214"/>
      <c r="AH1014" s="214"/>
      <c r="AI1014" s="214"/>
      <c r="AJ1014" s="214"/>
      <c r="AK1014" s="214"/>
      <c r="AL1014" s="214"/>
      <c r="AM1014" s="214"/>
      <c r="AN1014" s="214"/>
      <c r="AO1014" s="214"/>
      <c r="AP1014" s="214"/>
      <c r="AQ1014" s="214"/>
      <c r="AR1014" s="214"/>
      <c r="AS1014" s="214"/>
      <c r="AT1014" s="214"/>
      <c r="AU1014" s="214"/>
      <c r="AV1014" s="214"/>
      <c r="AW1014" s="214"/>
      <c r="AX1014" s="214"/>
      <c r="AY1014" s="214"/>
      <c r="AZ1014" s="214"/>
      <c r="BA1014" s="214"/>
      <c r="BB1014" s="214"/>
      <c r="BC1014" s="214"/>
      <c r="BD1014" s="214"/>
      <c r="BE1014" s="214"/>
      <c r="BF1014" s="214"/>
      <c r="BG1014" s="214"/>
      <c r="BH1014" s="214"/>
      <c r="BI1014" s="214"/>
      <c r="BJ1014" s="214"/>
      <c r="BK1014" s="214"/>
      <c r="BL1014" s="214"/>
      <c r="BM1014" s="215">
        <v>1</v>
      </c>
    </row>
    <row r="1015" spans="1:65">
      <c r="A1015" s="30"/>
      <c r="B1015" s="19">
        <v>1</v>
      </c>
      <c r="C1015" s="9">
        <v>2</v>
      </c>
      <c r="D1015" s="216">
        <v>22.5</v>
      </c>
      <c r="E1015" s="213"/>
      <c r="F1015" s="214"/>
      <c r="G1015" s="214"/>
      <c r="H1015" s="214"/>
      <c r="I1015" s="214"/>
      <c r="J1015" s="214"/>
      <c r="K1015" s="214"/>
      <c r="L1015" s="214"/>
      <c r="M1015" s="214"/>
      <c r="N1015" s="214"/>
      <c r="O1015" s="214"/>
      <c r="P1015" s="214"/>
      <c r="Q1015" s="214"/>
      <c r="R1015" s="214"/>
      <c r="S1015" s="214"/>
      <c r="T1015" s="214"/>
      <c r="U1015" s="214"/>
      <c r="V1015" s="214"/>
      <c r="W1015" s="214"/>
      <c r="X1015" s="214"/>
      <c r="Y1015" s="214"/>
      <c r="Z1015" s="214"/>
      <c r="AA1015" s="214"/>
      <c r="AB1015" s="214"/>
      <c r="AC1015" s="214"/>
      <c r="AD1015" s="214"/>
      <c r="AE1015" s="214"/>
      <c r="AF1015" s="214"/>
      <c r="AG1015" s="214"/>
      <c r="AH1015" s="214"/>
      <c r="AI1015" s="214"/>
      <c r="AJ1015" s="214"/>
      <c r="AK1015" s="214"/>
      <c r="AL1015" s="214"/>
      <c r="AM1015" s="214"/>
      <c r="AN1015" s="214"/>
      <c r="AO1015" s="214"/>
      <c r="AP1015" s="214"/>
      <c r="AQ1015" s="214"/>
      <c r="AR1015" s="214"/>
      <c r="AS1015" s="214"/>
      <c r="AT1015" s="214"/>
      <c r="AU1015" s="214"/>
      <c r="AV1015" s="214"/>
      <c r="AW1015" s="214"/>
      <c r="AX1015" s="214"/>
      <c r="AY1015" s="214"/>
      <c r="AZ1015" s="214"/>
      <c r="BA1015" s="214"/>
      <c r="BB1015" s="214"/>
      <c r="BC1015" s="214"/>
      <c r="BD1015" s="214"/>
      <c r="BE1015" s="214"/>
      <c r="BF1015" s="214"/>
      <c r="BG1015" s="214"/>
      <c r="BH1015" s="214"/>
      <c r="BI1015" s="214"/>
      <c r="BJ1015" s="214"/>
      <c r="BK1015" s="214"/>
      <c r="BL1015" s="214"/>
      <c r="BM1015" s="215">
        <v>18</v>
      </c>
    </row>
    <row r="1016" spans="1:65">
      <c r="A1016" s="30"/>
      <c r="B1016" s="19">
        <v>1</v>
      </c>
      <c r="C1016" s="9">
        <v>3</v>
      </c>
      <c r="D1016" s="216">
        <v>21.3</v>
      </c>
      <c r="E1016" s="213"/>
      <c r="F1016" s="214"/>
      <c r="G1016" s="214"/>
      <c r="H1016" s="214"/>
      <c r="I1016" s="214"/>
      <c r="J1016" s="214"/>
      <c r="K1016" s="214"/>
      <c r="L1016" s="214"/>
      <c r="M1016" s="214"/>
      <c r="N1016" s="214"/>
      <c r="O1016" s="214"/>
      <c r="P1016" s="214"/>
      <c r="Q1016" s="214"/>
      <c r="R1016" s="214"/>
      <c r="S1016" s="214"/>
      <c r="T1016" s="214"/>
      <c r="U1016" s="214"/>
      <c r="V1016" s="214"/>
      <c r="W1016" s="214"/>
      <c r="X1016" s="214"/>
      <c r="Y1016" s="214"/>
      <c r="Z1016" s="214"/>
      <c r="AA1016" s="214"/>
      <c r="AB1016" s="214"/>
      <c r="AC1016" s="214"/>
      <c r="AD1016" s="214"/>
      <c r="AE1016" s="214"/>
      <c r="AF1016" s="214"/>
      <c r="AG1016" s="214"/>
      <c r="AH1016" s="214"/>
      <c r="AI1016" s="214"/>
      <c r="AJ1016" s="214"/>
      <c r="AK1016" s="214"/>
      <c r="AL1016" s="214"/>
      <c r="AM1016" s="214"/>
      <c r="AN1016" s="214"/>
      <c r="AO1016" s="214"/>
      <c r="AP1016" s="214"/>
      <c r="AQ1016" s="214"/>
      <c r="AR1016" s="214"/>
      <c r="AS1016" s="214"/>
      <c r="AT1016" s="214"/>
      <c r="AU1016" s="214"/>
      <c r="AV1016" s="214"/>
      <c r="AW1016" s="214"/>
      <c r="AX1016" s="214"/>
      <c r="AY1016" s="214"/>
      <c r="AZ1016" s="214"/>
      <c r="BA1016" s="214"/>
      <c r="BB1016" s="214"/>
      <c r="BC1016" s="214"/>
      <c r="BD1016" s="214"/>
      <c r="BE1016" s="214"/>
      <c r="BF1016" s="214"/>
      <c r="BG1016" s="214"/>
      <c r="BH1016" s="214"/>
      <c r="BI1016" s="214"/>
      <c r="BJ1016" s="214"/>
      <c r="BK1016" s="214"/>
      <c r="BL1016" s="214"/>
      <c r="BM1016" s="215">
        <v>16</v>
      </c>
    </row>
    <row r="1017" spans="1:65">
      <c r="A1017" s="30"/>
      <c r="B1017" s="19">
        <v>1</v>
      </c>
      <c r="C1017" s="9">
        <v>4</v>
      </c>
      <c r="D1017" s="216">
        <v>21.7</v>
      </c>
      <c r="E1017" s="213"/>
      <c r="F1017" s="214"/>
      <c r="G1017" s="214"/>
      <c r="H1017" s="214"/>
      <c r="I1017" s="214"/>
      <c r="J1017" s="214"/>
      <c r="K1017" s="214"/>
      <c r="L1017" s="214"/>
      <c r="M1017" s="214"/>
      <c r="N1017" s="214"/>
      <c r="O1017" s="214"/>
      <c r="P1017" s="214"/>
      <c r="Q1017" s="214"/>
      <c r="R1017" s="214"/>
      <c r="S1017" s="214"/>
      <c r="T1017" s="214"/>
      <c r="U1017" s="214"/>
      <c r="V1017" s="214"/>
      <c r="W1017" s="214"/>
      <c r="X1017" s="214"/>
      <c r="Y1017" s="214"/>
      <c r="Z1017" s="214"/>
      <c r="AA1017" s="214"/>
      <c r="AB1017" s="214"/>
      <c r="AC1017" s="214"/>
      <c r="AD1017" s="214"/>
      <c r="AE1017" s="214"/>
      <c r="AF1017" s="214"/>
      <c r="AG1017" s="214"/>
      <c r="AH1017" s="214"/>
      <c r="AI1017" s="214"/>
      <c r="AJ1017" s="214"/>
      <c r="AK1017" s="214"/>
      <c r="AL1017" s="214"/>
      <c r="AM1017" s="214"/>
      <c r="AN1017" s="214"/>
      <c r="AO1017" s="214"/>
      <c r="AP1017" s="214"/>
      <c r="AQ1017" s="214"/>
      <c r="AR1017" s="214"/>
      <c r="AS1017" s="214"/>
      <c r="AT1017" s="214"/>
      <c r="AU1017" s="214"/>
      <c r="AV1017" s="214"/>
      <c r="AW1017" s="214"/>
      <c r="AX1017" s="214"/>
      <c r="AY1017" s="214"/>
      <c r="AZ1017" s="214"/>
      <c r="BA1017" s="214"/>
      <c r="BB1017" s="214"/>
      <c r="BC1017" s="214"/>
      <c r="BD1017" s="214"/>
      <c r="BE1017" s="214"/>
      <c r="BF1017" s="214"/>
      <c r="BG1017" s="214"/>
      <c r="BH1017" s="214"/>
      <c r="BI1017" s="214"/>
      <c r="BJ1017" s="214"/>
      <c r="BK1017" s="214"/>
      <c r="BL1017" s="214"/>
      <c r="BM1017" s="215">
        <v>22.2</v>
      </c>
    </row>
    <row r="1018" spans="1:65">
      <c r="A1018" s="30"/>
      <c r="B1018" s="19">
        <v>1</v>
      </c>
      <c r="C1018" s="9">
        <v>5</v>
      </c>
      <c r="D1018" s="216">
        <v>22.1</v>
      </c>
      <c r="E1018" s="213"/>
      <c r="F1018" s="214"/>
      <c r="G1018" s="214"/>
      <c r="H1018" s="214"/>
      <c r="I1018" s="214"/>
      <c r="J1018" s="214"/>
      <c r="K1018" s="214"/>
      <c r="L1018" s="214"/>
      <c r="M1018" s="214"/>
      <c r="N1018" s="214"/>
      <c r="O1018" s="214"/>
      <c r="P1018" s="214"/>
      <c r="Q1018" s="214"/>
      <c r="R1018" s="214"/>
      <c r="S1018" s="214"/>
      <c r="T1018" s="214"/>
      <c r="U1018" s="214"/>
      <c r="V1018" s="214"/>
      <c r="W1018" s="214"/>
      <c r="X1018" s="214"/>
      <c r="Y1018" s="214"/>
      <c r="Z1018" s="214"/>
      <c r="AA1018" s="214"/>
      <c r="AB1018" s="214"/>
      <c r="AC1018" s="214"/>
      <c r="AD1018" s="214"/>
      <c r="AE1018" s="214"/>
      <c r="AF1018" s="214"/>
      <c r="AG1018" s="214"/>
      <c r="AH1018" s="214"/>
      <c r="AI1018" s="214"/>
      <c r="AJ1018" s="214"/>
      <c r="AK1018" s="214"/>
      <c r="AL1018" s="214"/>
      <c r="AM1018" s="214"/>
      <c r="AN1018" s="214"/>
      <c r="AO1018" s="214"/>
      <c r="AP1018" s="214"/>
      <c r="AQ1018" s="214"/>
      <c r="AR1018" s="214"/>
      <c r="AS1018" s="214"/>
      <c r="AT1018" s="214"/>
      <c r="AU1018" s="214"/>
      <c r="AV1018" s="214"/>
      <c r="AW1018" s="214"/>
      <c r="AX1018" s="214"/>
      <c r="AY1018" s="214"/>
      <c r="AZ1018" s="214"/>
      <c r="BA1018" s="214"/>
      <c r="BB1018" s="214"/>
      <c r="BC1018" s="214"/>
      <c r="BD1018" s="214"/>
      <c r="BE1018" s="214"/>
      <c r="BF1018" s="214"/>
      <c r="BG1018" s="214"/>
      <c r="BH1018" s="214"/>
      <c r="BI1018" s="214"/>
      <c r="BJ1018" s="214"/>
      <c r="BK1018" s="214"/>
      <c r="BL1018" s="214"/>
      <c r="BM1018" s="215">
        <v>24</v>
      </c>
    </row>
    <row r="1019" spans="1:65">
      <c r="A1019" s="30"/>
      <c r="B1019" s="19">
        <v>1</v>
      </c>
      <c r="C1019" s="9">
        <v>6</v>
      </c>
      <c r="D1019" s="216">
        <v>22.9</v>
      </c>
      <c r="E1019" s="213"/>
      <c r="F1019" s="214"/>
      <c r="G1019" s="214"/>
      <c r="H1019" s="214"/>
      <c r="I1019" s="214"/>
      <c r="J1019" s="214"/>
      <c r="K1019" s="214"/>
      <c r="L1019" s="214"/>
      <c r="M1019" s="214"/>
      <c r="N1019" s="214"/>
      <c r="O1019" s="214"/>
      <c r="P1019" s="214"/>
      <c r="Q1019" s="214"/>
      <c r="R1019" s="214"/>
      <c r="S1019" s="214"/>
      <c r="T1019" s="214"/>
      <c r="U1019" s="214"/>
      <c r="V1019" s="214"/>
      <c r="W1019" s="214"/>
      <c r="X1019" s="214"/>
      <c r="Y1019" s="214"/>
      <c r="Z1019" s="214"/>
      <c r="AA1019" s="214"/>
      <c r="AB1019" s="214"/>
      <c r="AC1019" s="214"/>
      <c r="AD1019" s="214"/>
      <c r="AE1019" s="214"/>
      <c r="AF1019" s="214"/>
      <c r="AG1019" s="214"/>
      <c r="AH1019" s="214"/>
      <c r="AI1019" s="214"/>
      <c r="AJ1019" s="214"/>
      <c r="AK1019" s="214"/>
      <c r="AL1019" s="214"/>
      <c r="AM1019" s="214"/>
      <c r="AN1019" s="214"/>
      <c r="AO1019" s="214"/>
      <c r="AP1019" s="214"/>
      <c r="AQ1019" s="214"/>
      <c r="AR1019" s="214"/>
      <c r="AS1019" s="214"/>
      <c r="AT1019" s="214"/>
      <c r="AU1019" s="214"/>
      <c r="AV1019" s="214"/>
      <c r="AW1019" s="214"/>
      <c r="AX1019" s="214"/>
      <c r="AY1019" s="214"/>
      <c r="AZ1019" s="214"/>
      <c r="BA1019" s="214"/>
      <c r="BB1019" s="214"/>
      <c r="BC1019" s="214"/>
      <c r="BD1019" s="214"/>
      <c r="BE1019" s="214"/>
      <c r="BF1019" s="214"/>
      <c r="BG1019" s="214"/>
      <c r="BH1019" s="214"/>
      <c r="BI1019" s="214"/>
      <c r="BJ1019" s="214"/>
      <c r="BK1019" s="214"/>
      <c r="BL1019" s="214"/>
      <c r="BM1019" s="217"/>
    </row>
    <row r="1020" spans="1:65">
      <c r="A1020" s="30"/>
      <c r="B1020" s="20" t="s">
        <v>172</v>
      </c>
      <c r="C1020" s="12"/>
      <c r="D1020" s="218">
        <v>22.200000000000003</v>
      </c>
      <c r="E1020" s="213"/>
      <c r="F1020" s="214"/>
      <c r="G1020" s="214"/>
      <c r="H1020" s="214"/>
      <c r="I1020" s="214"/>
      <c r="J1020" s="214"/>
      <c r="K1020" s="214"/>
      <c r="L1020" s="214"/>
      <c r="M1020" s="214"/>
      <c r="N1020" s="214"/>
      <c r="O1020" s="214"/>
      <c r="P1020" s="214"/>
      <c r="Q1020" s="214"/>
      <c r="R1020" s="214"/>
      <c r="S1020" s="214"/>
      <c r="T1020" s="214"/>
      <c r="U1020" s="214"/>
      <c r="V1020" s="214"/>
      <c r="W1020" s="214"/>
      <c r="X1020" s="214"/>
      <c r="Y1020" s="214"/>
      <c r="Z1020" s="214"/>
      <c r="AA1020" s="214"/>
      <c r="AB1020" s="214"/>
      <c r="AC1020" s="214"/>
      <c r="AD1020" s="214"/>
      <c r="AE1020" s="214"/>
      <c r="AF1020" s="214"/>
      <c r="AG1020" s="214"/>
      <c r="AH1020" s="214"/>
      <c r="AI1020" s="214"/>
      <c r="AJ1020" s="214"/>
      <c r="AK1020" s="214"/>
      <c r="AL1020" s="214"/>
      <c r="AM1020" s="214"/>
      <c r="AN1020" s="214"/>
      <c r="AO1020" s="214"/>
      <c r="AP1020" s="214"/>
      <c r="AQ1020" s="214"/>
      <c r="AR1020" s="214"/>
      <c r="AS1020" s="214"/>
      <c r="AT1020" s="214"/>
      <c r="AU1020" s="214"/>
      <c r="AV1020" s="214"/>
      <c r="AW1020" s="214"/>
      <c r="AX1020" s="214"/>
      <c r="AY1020" s="214"/>
      <c r="AZ1020" s="214"/>
      <c r="BA1020" s="214"/>
      <c r="BB1020" s="214"/>
      <c r="BC1020" s="214"/>
      <c r="BD1020" s="214"/>
      <c r="BE1020" s="214"/>
      <c r="BF1020" s="214"/>
      <c r="BG1020" s="214"/>
      <c r="BH1020" s="214"/>
      <c r="BI1020" s="214"/>
      <c r="BJ1020" s="214"/>
      <c r="BK1020" s="214"/>
      <c r="BL1020" s="214"/>
      <c r="BM1020" s="217"/>
    </row>
    <row r="1021" spans="1:65">
      <c r="A1021" s="30"/>
      <c r="B1021" s="3" t="s">
        <v>173</v>
      </c>
      <c r="C1021" s="29"/>
      <c r="D1021" s="216">
        <v>22.3</v>
      </c>
      <c r="E1021" s="213"/>
      <c r="F1021" s="214"/>
      <c r="G1021" s="214"/>
      <c r="H1021" s="214"/>
      <c r="I1021" s="214"/>
      <c r="J1021" s="214"/>
      <c r="K1021" s="214"/>
      <c r="L1021" s="214"/>
      <c r="M1021" s="214"/>
      <c r="N1021" s="214"/>
      <c r="O1021" s="214"/>
      <c r="P1021" s="214"/>
      <c r="Q1021" s="214"/>
      <c r="R1021" s="214"/>
      <c r="S1021" s="214"/>
      <c r="T1021" s="214"/>
      <c r="U1021" s="214"/>
      <c r="V1021" s="214"/>
      <c r="W1021" s="214"/>
      <c r="X1021" s="214"/>
      <c r="Y1021" s="214"/>
      <c r="Z1021" s="214"/>
      <c r="AA1021" s="214"/>
      <c r="AB1021" s="214"/>
      <c r="AC1021" s="214"/>
      <c r="AD1021" s="214"/>
      <c r="AE1021" s="214"/>
      <c r="AF1021" s="214"/>
      <c r="AG1021" s="214"/>
      <c r="AH1021" s="214"/>
      <c r="AI1021" s="214"/>
      <c r="AJ1021" s="214"/>
      <c r="AK1021" s="214"/>
      <c r="AL1021" s="214"/>
      <c r="AM1021" s="214"/>
      <c r="AN1021" s="214"/>
      <c r="AO1021" s="214"/>
      <c r="AP1021" s="214"/>
      <c r="AQ1021" s="214"/>
      <c r="AR1021" s="214"/>
      <c r="AS1021" s="214"/>
      <c r="AT1021" s="214"/>
      <c r="AU1021" s="214"/>
      <c r="AV1021" s="214"/>
      <c r="AW1021" s="214"/>
      <c r="AX1021" s="214"/>
      <c r="AY1021" s="214"/>
      <c r="AZ1021" s="214"/>
      <c r="BA1021" s="214"/>
      <c r="BB1021" s="214"/>
      <c r="BC1021" s="214"/>
      <c r="BD1021" s="214"/>
      <c r="BE1021" s="214"/>
      <c r="BF1021" s="214"/>
      <c r="BG1021" s="214"/>
      <c r="BH1021" s="214"/>
      <c r="BI1021" s="214"/>
      <c r="BJ1021" s="214"/>
      <c r="BK1021" s="214"/>
      <c r="BL1021" s="214"/>
      <c r="BM1021" s="217"/>
    </row>
    <row r="1022" spans="1:65">
      <c r="A1022" s="30"/>
      <c r="B1022" s="3" t="s">
        <v>174</v>
      </c>
      <c r="C1022" s="29"/>
      <c r="D1022" s="216">
        <v>0.61644140029689709</v>
      </c>
      <c r="E1022" s="213"/>
      <c r="F1022" s="214"/>
      <c r="G1022" s="214"/>
      <c r="H1022" s="214"/>
      <c r="I1022" s="214"/>
      <c r="J1022" s="214"/>
      <c r="K1022" s="214"/>
      <c r="L1022" s="214"/>
      <c r="M1022" s="214"/>
      <c r="N1022" s="214"/>
      <c r="O1022" s="214"/>
      <c r="P1022" s="214"/>
      <c r="Q1022" s="214"/>
      <c r="R1022" s="214"/>
      <c r="S1022" s="214"/>
      <c r="T1022" s="214"/>
      <c r="U1022" s="214"/>
      <c r="V1022" s="214"/>
      <c r="W1022" s="214"/>
      <c r="X1022" s="214"/>
      <c r="Y1022" s="214"/>
      <c r="Z1022" s="214"/>
      <c r="AA1022" s="214"/>
      <c r="AB1022" s="214"/>
      <c r="AC1022" s="214"/>
      <c r="AD1022" s="214"/>
      <c r="AE1022" s="214"/>
      <c r="AF1022" s="214"/>
      <c r="AG1022" s="214"/>
      <c r="AH1022" s="214"/>
      <c r="AI1022" s="214"/>
      <c r="AJ1022" s="214"/>
      <c r="AK1022" s="214"/>
      <c r="AL1022" s="214"/>
      <c r="AM1022" s="214"/>
      <c r="AN1022" s="214"/>
      <c r="AO1022" s="214"/>
      <c r="AP1022" s="214"/>
      <c r="AQ1022" s="214"/>
      <c r="AR1022" s="214"/>
      <c r="AS1022" s="214"/>
      <c r="AT1022" s="214"/>
      <c r="AU1022" s="214"/>
      <c r="AV1022" s="214"/>
      <c r="AW1022" s="214"/>
      <c r="AX1022" s="214"/>
      <c r="AY1022" s="214"/>
      <c r="AZ1022" s="214"/>
      <c r="BA1022" s="214"/>
      <c r="BB1022" s="214"/>
      <c r="BC1022" s="214"/>
      <c r="BD1022" s="214"/>
      <c r="BE1022" s="214"/>
      <c r="BF1022" s="214"/>
      <c r="BG1022" s="214"/>
      <c r="BH1022" s="214"/>
      <c r="BI1022" s="214"/>
      <c r="BJ1022" s="214"/>
      <c r="BK1022" s="214"/>
      <c r="BL1022" s="214"/>
      <c r="BM1022" s="217"/>
    </row>
    <row r="1023" spans="1:65">
      <c r="A1023" s="30"/>
      <c r="B1023" s="3" t="s">
        <v>83</v>
      </c>
      <c r="C1023" s="29"/>
      <c r="D1023" s="13">
        <v>2.7767630644004369E-2</v>
      </c>
      <c r="E1023" s="148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30"/>
      <c r="B1024" s="3" t="s">
        <v>175</v>
      </c>
      <c r="C1024" s="29"/>
      <c r="D1024" s="13">
        <v>2.2204460492503131E-16</v>
      </c>
      <c r="E1024" s="148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30"/>
      <c r="B1025" s="46" t="s">
        <v>176</v>
      </c>
      <c r="C1025" s="47"/>
      <c r="D1025" s="45" t="s">
        <v>169</v>
      </c>
      <c r="E1025" s="148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31"/>
      <c r="C1026" s="20"/>
      <c r="D1026" s="20"/>
      <c r="BM1026" s="54"/>
    </row>
    <row r="1027" spans="1:65" ht="15">
      <c r="B1027" s="8" t="s">
        <v>317</v>
      </c>
      <c r="BM1027" s="28" t="s">
        <v>177</v>
      </c>
    </row>
    <row r="1028" spans="1:65" ht="15">
      <c r="A1028" s="25" t="s">
        <v>41</v>
      </c>
      <c r="B1028" s="18" t="s">
        <v>101</v>
      </c>
      <c r="C1028" s="15" t="s">
        <v>102</v>
      </c>
      <c r="D1028" s="16" t="s">
        <v>152</v>
      </c>
      <c r="E1028" s="148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153</v>
      </c>
      <c r="C1029" s="9" t="s">
        <v>153</v>
      </c>
      <c r="D1029" s="146" t="s">
        <v>155</v>
      </c>
      <c r="E1029" s="148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196</v>
      </c>
      <c r="E1030" s="148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9"/>
      <c r="C1031" s="9"/>
      <c r="D1031" s="26"/>
      <c r="E1031" s="148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8">
        <v>1</v>
      </c>
      <c r="C1032" s="14">
        <v>1</v>
      </c>
      <c r="D1032" s="22">
        <v>2.2000000000000002</v>
      </c>
      <c r="E1032" s="148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>
        <v>1</v>
      </c>
      <c r="C1033" s="9">
        <v>2</v>
      </c>
      <c r="D1033" s="11">
        <v>2.19</v>
      </c>
      <c r="E1033" s="148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19</v>
      </c>
    </row>
    <row r="1034" spans="1:65">
      <c r="A1034" s="30"/>
      <c r="B1034" s="19">
        <v>1</v>
      </c>
      <c r="C1034" s="9">
        <v>3</v>
      </c>
      <c r="D1034" s="11">
        <v>2.0499999999999998</v>
      </c>
      <c r="E1034" s="148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16</v>
      </c>
    </row>
    <row r="1035" spans="1:65">
      <c r="A1035" s="30"/>
      <c r="B1035" s="19">
        <v>1</v>
      </c>
      <c r="C1035" s="9">
        <v>4</v>
      </c>
      <c r="D1035" s="11">
        <v>2.04</v>
      </c>
      <c r="E1035" s="148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2.1666666666666701</v>
      </c>
    </row>
    <row r="1036" spans="1:65">
      <c r="A1036" s="30"/>
      <c r="B1036" s="19">
        <v>1</v>
      </c>
      <c r="C1036" s="9">
        <v>5</v>
      </c>
      <c r="D1036" s="11">
        <v>2.25</v>
      </c>
      <c r="E1036" s="148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25</v>
      </c>
    </row>
    <row r="1037" spans="1:65">
      <c r="A1037" s="30"/>
      <c r="B1037" s="19">
        <v>1</v>
      </c>
      <c r="C1037" s="9">
        <v>6</v>
      </c>
      <c r="D1037" s="11">
        <v>2.27</v>
      </c>
      <c r="E1037" s="148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30"/>
      <c r="B1038" s="20" t="s">
        <v>172</v>
      </c>
      <c r="C1038" s="12"/>
      <c r="D1038" s="23">
        <v>2.1666666666666665</v>
      </c>
      <c r="E1038" s="148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30"/>
      <c r="B1039" s="3" t="s">
        <v>173</v>
      </c>
      <c r="C1039" s="29"/>
      <c r="D1039" s="11">
        <v>2.1950000000000003</v>
      </c>
      <c r="E1039" s="148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30"/>
      <c r="B1040" s="3" t="s">
        <v>174</v>
      </c>
      <c r="C1040" s="29"/>
      <c r="D1040" s="24">
        <v>9.8927582941597619E-2</v>
      </c>
      <c r="E1040" s="148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30"/>
      <c r="B1041" s="3" t="s">
        <v>83</v>
      </c>
      <c r="C1041" s="29"/>
      <c r="D1041" s="13">
        <v>4.5658884434583519E-2</v>
      </c>
      <c r="E1041" s="148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30"/>
      <c r="B1042" s="3" t="s">
        <v>175</v>
      </c>
      <c r="C1042" s="29"/>
      <c r="D1042" s="13">
        <v>-1.6653345369377348E-15</v>
      </c>
      <c r="E1042" s="148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30"/>
      <c r="B1043" s="46" t="s">
        <v>176</v>
      </c>
      <c r="C1043" s="47"/>
      <c r="D1043" s="45" t="s">
        <v>169</v>
      </c>
      <c r="E1043" s="148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31"/>
      <c r="C1044" s="20"/>
      <c r="D1044" s="20"/>
      <c r="BM1044" s="54"/>
    </row>
    <row r="1045" spans="1:65" ht="15">
      <c r="B1045" s="8" t="s">
        <v>318</v>
      </c>
      <c r="BM1045" s="28" t="s">
        <v>177</v>
      </c>
    </row>
    <row r="1046" spans="1:65" ht="15">
      <c r="A1046" s="25" t="s">
        <v>44</v>
      </c>
      <c r="B1046" s="18" t="s">
        <v>101</v>
      </c>
      <c r="C1046" s="15" t="s">
        <v>102</v>
      </c>
      <c r="D1046" s="16" t="s">
        <v>152</v>
      </c>
      <c r="E1046" s="148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153</v>
      </c>
      <c r="C1047" s="9" t="s">
        <v>153</v>
      </c>
      <c r="D1047" s="146" t="s">
        <v>155</v>
      </c>
      <c r="E1047" s="148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196</v>
      </c>
      <c r="E1048" s="148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0</v>
      </c>
    </row>
    <row r="1049" spans="1:65">
      <c r="A1049" s="30"/>
      <c r="B1049" s="19"/>
      <c r="C1049" s="9"/>
      <c r="D1049" s="26"/>
      <c r="E1049" s="148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</v>
      </c>
    </row>
    <row r="1050" spans="1:65">
      <c r="A1050" s="30"/>
      <c r="B1050" s="18">
        <v>1</v>
      </c>
      <c r="C1050" s="14">
        <v>1</v>
      </c>
      <c r="D1050" s="200">
        <v>2757</v>
      </c>
      <c r="E1050" s="203"/>
      <c r="F1050" s="204"/>
      <c r="G1050" s="204"/>
      <c r="H1050" s="204"/>
      <c r="I1050" s="204"/>
      <c r="J1050" s="204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05">
        <v>1</v>
      </c>
    </row>
    <row r="1051" spans="1:65">
      <c r="A1051" s="30"/>
      <c r="B1051" s="19">
        <v>1</v>
      </c>
      <c r="C1051" s="9">
        <v>2</v>
      </c>
      <c r="D1051" s="206">
        <v>2757</v>
      </c>
      <c r="E1051" s="203"/>
      <c r="F1051" s="204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205">
        <v>20</v>
      </c>
    </row>
    <row r="1052" spans="1:65">
      <c r="A1052" s="30"/>
      <c r="B1052" s="19">
        <v>1</v>
      </c>
      <c r="C1052" s="9">
        <v>3</v>
      </c>
      <c r="D1052" s="206">
        <v>2726</v>
      </c>
      <c r="E1052" s="203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205">
        <v>16</v>
      </c>
    </row>
    <row r="1053" spans="1:65">
      <c r="A1053" s="30"/>
      <c r="B1053" s="19">
        <v>1</v>
      </c>
      <c r="C1053" s="9">
        <v>4</v>
      </c>
      <c r="D1053" s="206">
        <v>2705</v>
      </c>
      <c r="E1053" s="203"/>
      <c r="F1053" s="204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205">
        <v>2742.5</v>
      </c>
    </row>
    <row r="1054" spans="1:65">
      <c r="A1054" s="30"/>
      <c r="B1054" s="19">
        <v>1</v>
      </c>
      <c r="C1054" s="9">
        <v>5</v>
      </c>
      <c r="D1054" s="206">
        <v>2758</v>
      </c>
      <c r="E1054" s="203"/>
      <c r="F1054" s="204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205">
        <v>26</v>
      </c>
    </row>
    <row r="1055" spans="1:65">
      <c r="A1055" s="30"/>
      <c r="B1055" s="19">
        <v>1</v>
      </c>
      <c r="C1055" s="9">
        <v>6</v>
      </c>
      <c r="D1055" s="206">
        <v>2752</v>
      </c>
      <c r="E1055" s="203"/>
      <c r="F1055" s="204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204"/>
      <c r="V1055" s="204"/>
      <c r="W1055" s="204"/>
      <c r="X1055" s="204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4"/>
      <c r="AT1055" s="204"/>
      <c r="AU1055" s="204"/>
      <c r="AV1055" s="204"/>
      <c r="AW1055" s="204"/>
      <c r="AX1055" s="204"/>
      <c r="AY1055" s="204"/>
      <c r="AZ1055" s="204"/>
      <c r="BA1055" s="204"/>
      <c r="BB1055" s="204"/>
      <c r="BC1055" s="204"/>
      <c r="BD1055" s="204"/>
      <c r="BE1055" s="204"/>
      <c r="BF1055" s="204"/>
      <c r="BG1055" s="204"/>
      <c r="BH1055" s="204"/>
      <c r="BI1055" s="204"/>
      <c r="BJ1055" s="204"/>
      <c r="BK1055" s="204"/>
      <c r="BL1055" s="204"/>
      <c r="BM1055" s="208"/>
    </row>
    <row r="1056" spans="1:65">
      <c r="A1056" s="30"/>
      <c r="B1056" s="20" t="s">
        <v>172</v>
      </c>
      <c r="C1056" s="12"/>
      <c r="D1056" s="209">
        <v>2742.5</v>
      </c>
      <c r="E1056" s="203"/>
      <c r="F1056" s="204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204"/>
      <c r="V1056" s="204"/>
      <c r="W1056" s="204"/>
      <c r="X1056" s="204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4"/>
      <c r="AT1056" s="204"/>
      <c r="AU1056" s="204"/>
      <c r="AV1056" s="204"/>
      <c r="AW1056" s="204"/>
      <c r="AX1056" s="204"/>
      <c r="AY1056" s="204"/>
      <c r="AZ1056" s="204"/>
      <c r="BA1056" s="204"/>
      <c r="BB1056" s="204"/>
      <c r="BC1056" s="204"/>
      <c r="BD1056" s="204"/>
      <c r="BE1056" s="204"/>
      <c r="BF1056" s="204"/>
      <c r="BG1056" s="204"/>
      <c r="BH1056" s="204"/>
      <c r="BI1056" s="204"/>
      <c r="BJ1056" s="204"/>
      <c r="BK1056" s="204"/>
      <c r="BL1056" s="204"/>
      <c r="BM1056" s="208"/>
    </row>
    <row r="1057" spans="1:65">
      <c r="A1057" s="30"/>
      <c r="B1057" s="3" t="s">
        <v>173</v>
      </c>
      <c r="C1057" s="29"/>
      <c r="D1057" s="206">
        <v>2754.5</v>
      </c>
      <c r="E1057" s="203"/>
      <c r="F1057" s="204"/>
      <c r="G1057" s="204"/>
      <c r="H1057" s="204"/>
      <c r="I1057" s="204"/>
      <c r="J1057" s="204"/>
      <c r="K1057" s="204"/>
      <c r="L1057" s="204"/>
      <c r="M1057" s="204"/>
      <c r="N1057" s="204"/>
      <c r="O1057" s="204"/>
      <c r="P1057" s="204"/>
      <c r="Q1057" s="204"/>
      <c r="R1057" s="204"/>
      <c r="S1057" s="204"/>
      <c r="T1057" s="204"/>
      <c r="U1057" s="204"/>
      <c r="V1057" s="204"/>
      <c r="W1057" s="204"/>
      <c r="X1057" s="204"/>
      <c r="Y1057" s="204"/>
      <c r="Z1057" s="204"/>
      <c r="AA1057" s="204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4"/>
      <c r="AT1057" s="204"/>
      <c r="AU1057" s="204"/>
      <c r="AV1057" s="204"/>
      <c r="AW1057" s="204"/>
      <c r="AX1057" s="204"/>
      <c r="AY1057" s="204"/>
      <c r="AZ1057" s="204"/>
      <c r="BA1057" s="204"/>
      <c r="BB1057" s="204"/>
      <c r="BC1057" s="204"/>
      <c r="BD1057" s="204"/>
      <c r="BE1057" s="204"/>
      <c r="BF1057" s="204"/>
      <c r="BG1057" s="204"/>
      <c r="BH1057" s="204"/>
      <c r="BI1057" s="204"/>
      <c r="BJ1057" s="204"/>
      <c r="BK1057" s="204"/>
      <c r="BL1057" s="204"/>
      <c r="BM1057" s="208"/>
    </row>
    <row r="1058" spans="1:65">
      <c r="A1058" s="30"/>
      <c r="B1058" s="3" t="s">
        <v>174</v>
      </c>
      <c r="C1058" s="29"/>
      <c r="D1058" s="206">
        <v>22.043139522309428</v>
      </c>
      <c r="E1058" s="203"/>
      <c r="F1058" s="204"/>
      <c r="G1058" s="204"/>
      <c r="H1058" s="204"/>
      <c r="I1058" s="204"/>
      <c r="J1058" s="204"/>
      <c r="K1058" s="204"/>
      <c r="L1058" s="204"/>
      <c r="M1058" s="204"/>
      <c r="N1058" s="204"/>
      <c r="O1058" s="204"/>
      <c r="P1058" s="204"/>
      <c r="Q1058" s="204"/>
      <c r="R1058" s="204"/>
      <c r="S1058" s="204"/>
      <c r="T1058" s="204"/>
      <c r="U1058" s="204"/>
      <c r="V1058" s="204"/>
      <c r="W1058" s="204"/>
      <c r="X1058" s="204"/>
      <c r="Y1058" s="204"/>
      <c r="Z1058" s="204"/>
      <c r="AA1058" s="204"/>
      <c r="AB1058" s="204"/>
      <c r="AC1058" s="204"/>
      <c r="AD1058" s="204"/>
      <c r="AE1058" s="204"/>
      <c r="AF1058" s="204"/>
      <c r="AG1058" s="204"/>
      <c r="AH1058" s="204"/>
      <c r="AI1058" s="204"/>
      <c r="AJ1058" s="204"/>
      <c r="AK1058" s="204"/>
      <c r="AL1058" s="204"/>
      <c r="AM1058" s="204"/>
      <c r="AN1058" s="204"/>
      <c r="AO1058" s="204"/>
      <c r="AP1058" s="204"/>
      <c r="AQ1058" s="204"/>
      <c r="AR1058" s="204"/>
      <c r="AS1058" s="204"/>
      <c r="AT1058" s="204"/>
      <c r="AU1058" s="204"/>
      <c r="AV1058" s="204"/>
      <c r="AW1058" s="204"/>
      <c r="AX1058" s="204"/>
      <c r="AY1058" s="204"/>
      <c r="AZ1058" s="204"/>
      <c r="BA1058" s="204"/>
      <c r="BB1058" s="204"/>
      <c r="BC1058" s="204"/>
      <c r="BD1058" s="204"/>
      <c r="BE1058" s="204"/>
      <c r="BF1058" s="204"/>
      <c r="BG1058" s="204"/>
      <c r="BH1058" s="204"/>
      <c r="BI1058" s="204"/>
      <c r="BJ1058" s="204"/>
      <c r="BK1058" s="204"/>
      <c r="BL1058" s="204"/>
      <c r="BM1058" s="208"/>
    </row>
    <row r="1059" spans="1:65">
      <c r="A1059" s="30"/>
      <c r="B1059" s="3" t="s">
        <v>83</v>
      </c>
      <c r="C1059" s="29"/>
      <c r="D1059" s="13">
        <v>8.0376078476971473E-3</v>
      </c>
      <c r="E1059" s="148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30"/>
      <c r="B1060" s="3" t="s">
        <v>175</v>
      </c>
      <c r="C1060" s="29"/>
      <c r="D1060" s="13">
        <v>0</v>
      </c>
      <c r="E1060" s="148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30"/>
      <c r="B1061" s="46" t="s">
        <v>176</v>
      </c>
      <c r="C1061" s="47"/>
      <c r="D1061" s="45" t="s">
        <v>169</v>
      </c>
      <c r="E1061" s="148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31"/>
      <c r="C1062" s="20"/>
      <c r="D1062" s="20"/>
      <c r="BM1062" s="54"/>
    </row>
    <row r="1063" spans="1:65" ht="15">
      <c r="B1063" s="8" t="s">
        <v>319</v>
      </c>
      <c r="BM1063" s="28" t="s">
        <v>177</v>
      </c>
    </row>
    <row r="1064" spans="1:65" ht="15">
      <c r="A1064" s="25" t="s">
        <v>45</v>
      </c>
      <c r="B1064" s="18" t="s">
        <v>101</v>
      </c>
      <c r="C1064" s="15" t="s">
        <v>102</v>
      </c>
      <c r="D1064" s="16" t="s">
        <v>152</v>
      </c>
      <c r="E1064" s="148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153</v>
      </c>
      <c r="C1065" s="9" t="s">
        <v>153</v>
      </c>
      <c r="D1065" s="146" t="s">
        <v>155</v>
      </c>
      <c r="E1065" s="148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196</v>
      </c>
      <c r="E1066" s="148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0</v>
      </c>
    </row>
    <row r="1067" spans="1:65">
      <c r="A1067" s="30"/>
      <c r="B1067" s="19"/>
      <c r="C1067" s="9"/>
      <c r="D1067" s="26"/>
      <c r="E1067" s="148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0</v>
      </c>
    </row>
    <row r="1068" spans="1:65">
      <c r="A1068" s="30"/>
      <c r="B1068" s="18">
        <v>1</v>
      </c>
      <c r="C1068" s="14">
        <v>1</v>
      </c>
      <c r="D1068" s="200">
        <v>140.69999999999999</v>
      </c>
      <c r="E1068" s="203"/>
      <c r="F1068" s="204"/>
      <c r="G1068" s="204"/>
      <c r="H1068" s="204"/>
      <c r="I1068" s="204"/>
      <c r="J1068" s="204"/>
      <c r="K1068" s="204"/>
      <c r="L1068" s="204"/>
      <c r="M1068" s="204"/>
      <c r="N1068" s="204"/>
      <c r="O1068" s="204"/>
      <c r="P1068" s="204"/>
      <c r="Q1068" s="204"/>
      <c r="R1068" s="204"/>
      <c r="S1068" s="204"/>
      <c r="T1068" s="204"/>
      <c r="U1068" s="204"/>
      <c r="V1068" s="204"/>
      <c r="W1068" s="204"/>
      <c r="X1068" s="204"/>
      <c r="Y1068" s="204"/>
      <c r="Z1068" s="204"/>
      <c r="AA1068" s="204"/>
      <c r="AB1068" s="204"/>
      <c r="AC1068" s="204"/>
      <c r="AD1068" s="204"/>
      <c r="AE1068" s="204"/>
      <c r="AF1068" s="204"/>
      <c r="AG1068" s="204"/>
      <c r="AH1068" s="204"/>
      <c r="AI1068" s="204"/>
      <c r="AJ1068" s="204"/>
      <c r="AK1068" s="204"/>
      <c r="AL1068" s="204"/>
      <c r="AM1068" s="204"/>
      <c r="AN1068" s="204"/>
      <c r="AO1068" s="204"/>
      <c r="AP1068" s="204"/>
      <c r="AQ1068" s="204"/>
      <c r="AR1068" s="204"/>
      <c r="AS1068" s="204"/>
      <c r="AT1068" s="204"/>
      <c r="AU1068" s="204"/>
      <c r="AV1068" s="204"/>
      <c r="AW1068" s="204"/>
      <c r="AX1068" s="204"/>
      <c r="AY1068" s="204"/>
      <c r="AZ1068" s="204"/>
      <c r="BA1068" s="204"/>
      <c r="BB1068" s="204"/>
      <c r="BC1068" s="204"/>
      <c r="BD1068" s="204"/>
      <c r="BE1068" s="204"/>
      <c r="BF1068" s="204"/>
      <c r="BG1068" s="204"/>
      <c r="BH1068" s="204"/>
      <c r="BI1068" s="204"/>
      <c r="BJ1068" s="204"/>
      <c r="BK1068" s="204"/>
      <c r="BL1068" s="204"/>
      <c r="BM1068" s="205">
        <v>1</v>
      </c>
    </row>
    <row r="1069" spans="1:65">
      <c r="A1069" s="30"/>
      <c r="B1069" s="19">
        <v>1</v>
      </c>
      <c r="C1069" s="9">
        <v>2</v>
      </c>
      <c r="D1069" s="206">
        <v>141.30000000000001</v>
      </c>
      <c r="E1069" s="203"/>
      <c r="F1069" s="204"/>
      <c r="G1069" s="204"/>
      <c r="H1069" s="204"/>
      <c r="I1069" s="204"/>
      <c r="J1069" s="204"/>
      <c r="K1069" s="204"/>
      <c r="L1069" s="204"/>
      <c r="M1069" s="204"/>
      <c r="N1069" s="204"/>
      <c r="O1069" s="204"/>
      <c r="P1069" s="204"/>
      <c r="Q1069" s="204"/>
      <c r="R1069" s="204"/>
      <c r="S1069" s="204"/>
      <c r="T1069" s="204"/>
      <c r="U1069" s="204"/>
      <c r="V1069" s="204"/>
      <c r="W1069" s="204"/>
      <c r="X1069" s="204"/>
      <c r="Y1069" s="204"/>
      <c r="Z1069" s="204"/>
      <c r="AA1069" s="204"/>
      <c r="AB1069" s="204"/>
      <c r="AC1069" s="204"/>
      <c r="AD1069" s="204"/>
      <c r="AE1069" s="204"/>
      <c r="AF1069" s="204"/>
      <c r="AG1069" s="204"/>
      <c r="AH1069" s="204"/>
      <c r="AI1069" s="204"/>
      <c r="AJ1069" s="204"/>
      <c r="AK1069" s="204"/>
      <c r="AL1069" s="204"/>
      <c r="AM1069" s="204"/>
      <c r="AN1069" s="204"/>
      <c r="AO1069" s="204"/>
      <c r="AP1069" s="204"/>
      <c r="AQ1069" s="204"/>
      <c r="AR1069" s="204"/>
      <c r="AS1069" s="204"/>
      <c r="AT1069" s="204"/>
      <c r="AU1069" s="204"/>
      <c r="AV1069" s="204"/>
      <c r="AW1069" s="204"/>
      <c r="AX1069" s="204"/>
      <c r="AY1069" s="204"/>
      <c r="AZ1069" s="204"/>
      <c r="BA1069" s="204"/>
      <c r="BB1069" s="204"/>
      <c r="BC1069" s="204"/>
      <c r="BD1069" s="204"/>
      <c r="BE1069" s="204"/>
      <c r="BF1069" s="204"/>
      <c r="BG1069" s="204"/>
      <c r="BH1069" s="204"/>
      <c r="BI1069" s="204"/>
      <c r="BJ1069" s="204"/>
      <c r="BK1069" s="204"/>
      <c r="BL1069" s="204"/>
      <c r="BM1069" s="205">
        <v>21</v>
      </c>
    </row>
    <row r="1070" spans="1:65">
      <c r="A1070" s="30"/>
      <c r="B1070" s="19">
        <v>1</v>
      </c>
      <c r="C1070" s="9">
        <v>3</v>
      </c>
      <c r="D1070" s="206">
        <v>143.6</v>
      </c>
      <c r="E1070" s="203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204"/>
      <c r="Q1070" s="204"/>
      <c r="R1070" s="204"/>
      <c r="S1070" s="204"/>
      <c r="T1070" s="204"/>
      <c r="U1070" s="204"/>
      <c r="V1070" s="204"/>
      <c r="W1070" s="204"/>
      <c r="X1070" s="204"/>
      <c r="Y1070" s="204"/>
      <c r="Z1070" s="204"/>
      <c r="AA1070" s="204"/>
      <c r="AB1070" s="204"/>
      <c r="AC1070" s="204"/>
      <c r="AD1070" s="204"/>
      <c r="AE1070" s="204"/>
      <c r="AF1070" s="204"/>
      <c r="AG1070" s="204"/>
      <c r="AH1070" s="204"/>
      <c r="AI1070" s="204"/>
      <c r="AJ1070" s="204"/>
      <c r="AK1070" s="204"/>
      <c r="AL1070" s="204"/>
      <c r="AM1070" s="204"/>
      <c r="AN1070" s="204"/>
      <c r="AO1070" s="204"/>
      <c r="AP1070" s="204"/>
      <c r="AQ1070" s="204"/>
      <c r="AR1070" s="204"/>
      <c r="AS1070" s="204"/>
      <c r="AT1070" s="204"/>
      <c r="AU1070" s="204"/>
      <c r="AV1070" s="204"/>
      <c r="AW1070" s="204"/>
      <c r="AX1070" s="204"/>
      <c r="AY1070" s="204"/>
      <c r="AZ1070" s="204"/>
      <c r="BA1070" s="204"/>
      <c r="BB1070" s="204"/>
      <c r="BC1070" s="204"/>
      <c r="BD1070" s="204"/>
      <c r="BE1070" s="204"/>
      <c r="BF1070" s="204"/>
      <c r="BG1070" s="204"/>
      <c r="BH1070" s="204"/>
      <c r="BI1070" s="204"/>
      <c r="BJ1070" s="204"/>
      <c r="BK1070" s="204"/>
      <c r="BL1070" s="204"/>
      <c r="BM1070" s="205">
        <v>16</v>
      </c>
    </row>
    <row r="1071" spans="1:65">
      <c r="A1071" s="30"/>
      <c r="B1071" s="19">
        <v>1</v>
      </c>
      <c r="C1071" s="9">
        <v>4</v>
      </c>
      <c r="D1071" s="206">
        <v>144.69999999999999</v>
      </c>
      <c r="E1071" s="203"/>
      <c r="F1071" s="204"/>
      <c r="G1071" s="204"/>
      <c r="H1071" s="204"/>
      <c r="I1071" s="204"/>
      <c r="J1071" s="204"/>
      <c r="K1071" s="204"/>
      <c r="L1071" s="204"/>
      <c r="M1071" s="204"/>
      <c r="N1071" s="204"/>
      <c r="O1071" s="204"/>
      <c r="P1071" s="204"/>
      <c r="Q1071" s="204"/>
      <c r="R1071" s="204"/>
      <c r="S1071" s="204"/>
      <c r="T1071" s="204"/>
      <c r="U1071" s="204"/>
      <c r="V1071" s="204"/>
      <c r="W1071" s="204"/>
      <c r="X1071" s="204"/>
      <c r="Y1071" s="204"/>
      <c r="Z1071" s="204"/>
      <c r="AA1071" s="204"/>
      <c r="AB1071" s="204"/>
      <c r="AC1071" s="204"/>
      <c r="AD1071" s="204"/>
      <c r="AE1071" s="204"/>
      <c r="AF1071" s="204"/>
      <c r="AG1071" s="204"/>
      <c r="AH1071" s="204"/>
      <c r="AI1071" s="204"/>
      <c r="AJ1071" s="204"/>
      <c r="AK1071" s="204"/>
      <c r="AL1071" s="204"/>
      <c r="AM1071" s="204"/>
      <c r="AN1071" s="204"/>
      <c r="AO1071" s="204"/>
      <c r="AP1071" s="204"/>
      <c r="AQ1071" s="204"/>
      <c r="AR1071" s="204"/>
      <c r="AS1071" s="204"/>
      <c r="AT1071" s="204"/>
      <c r="AU1071" s="204"/>
      <c r="AV1071" s="204"/>
      <c r="AW1071" s="204"/>
      <c r="AX1071" s="204"/>
      <c r="AY1071" s="204"/>
      <c r="AZ1071" s="204"/>
      <c r="BA1071" s="204"/>
      <c r="BB1071" s="204"/>
      <c r="BC1071" s="204"/>
      <c r="BD1071" s="204"/>
      <c r="BE1071" s="204"/>
      <c r="BF1071" s="204"/>
      <c r="BG1071" s="204"/>
      <c r="BH1071" s="204"/>
      <c r="BI1071" s="204"/>
      <c r="BJ1071" s="204"/>
      <c r="BK1071" s="204"/>
      <c r="BL1071" s="204"/>
      <c r="BM1071" s="205">
        <v>142.76666666666699</v>
      </c>
    </row>
    <row r="1072" spans="1:65">
      <c r="A1072" s="30"/>
      <c r="B1072" s="19">
        <v>1</v>
      </c>
      <c r="C1072" s="9">
        <v>5</v>
      </c>
      <c r="D1072" s="206">
        <v>139.80000000000001</v>
      </c>
      <c r="E1072" s="203"/>
      <c r="F1072" s="204"/>
      <c r="G1072" s="204"/>
      <c r="H1072" s="204"/>
      <c r="I1072" s="204"/>
      <c r="J1072" s="204"/>
      <c r="K1072" s="204"/>
      <c r="L1072" s="204"/>
      <c r="M1072" s="204"/>
      <c r="N1072" s="204"/>
      <c r="O1072" s="204"/>
      <c r="P1072" s="204"/>
      <c r="Q1072" s="204"/>
      <c r="R1072" s="204"/>
      <c r="S1072" s="204"/>
      <c r="T1072" s="204"/>
      <c r="U1072" s="204"/>
      <c r="V1072" s="204"/>
      <c r="W1072" s="204"/>
      <c r="X1072" s="204"/>
      <c r="Y1072" s="204"/>
      <c r="Z1072" s="204"/>
      <c r="AA1072" s="204"/>
      <c r="AB1072" s="204"/>
      <c r="AC1072" s="204"/>
      <c r="AD1072" s="204"/>
      <c r="AE1072" s="204"/>
      <c r="AF1072" s="204"/>
      <c r="AG1072" s="204"/>
      <c r="AH1072" s="204"/>
      <c r="AI1072" s="204"/>
      <c r="AJ1072" s="204"/>
      <c r="AK1072" s="204"/>
      <c r="AL1072" s="204"/>
      <c r="AM1072" s="204"/>
      <c r="AN1072" s="204"/>
      <c r="AO1072" s="204"/>
      <c r="AP1072" s="204"/>
      <c r="AQ1072" s="204"/>
      <c r="AR1072" s="204"/>
      <c r="AS1072" s="204"/>
      <c r="AT1072" s="204"/>
      <c r="AU1072" s="204"/>
      <c r="AV1072" s="204"/>
      <c r="AW1072" s="204"/>
      <c r="AX1072" s="204"/>
      <c r="AY1072" s="204"/>
      <c r="AZ1072" s="204"/>
      <c r="BA1072" s="204"/>
      <c r="BB1072" s="204"/>
      <c r="BC1072" s="204"/>
      <c r="BD1072" s="204"/>
      <c r="BE1072" s="204"/>
      <c r="BF1072" s="204"/>
      <c r="BG1072" s="204"/>
      <c r="BH1072" s="204"/>
      <c r="BI1072" s="204"/>
      <c r="BJ1072" s="204"/>
      <c r="BK1072" s="204"/>
      <c r="BL1072" s="204"/>
      <c r="BM1072" s="205">
        <v>27</v>
      </c>
    </row>
    <row r="1073" spans="1:65">
      <c r="A1073" s="30"/>
      <c r="B1073" s="19">
        <v>1</v>
      </c>
      <c r="C1073" s="9">
        <v>6</v>
      </c>
      <c r="D1073" s="206">
        <v>146.5</v>
      </c>
      <c r="E1073" s="203"/>
      <c r="F1073" s="204"/>
      <c r="G1073" s="204"/>
      <c r="H1073" s="204"/>
      <c r="I1073" s="204"/>
      <c r="J1073" s="204"/>
      <c r="K1073" s="204"/>
      <c r="L1073" s="204"/>
      <c r="M1073" s="204"/>
      <c r="N1073" s="204"/>
      <c r="O1073" s="204"/>
      <c r="P1073" s="204"/>
      <c r="Q1073" s="204"/>
      <c r="R1073" s="204"/>
      <c r="S1073" s="204"/>
      <c r="T1073" s="204"/>
      <c r="U1073" s="204"/>
      <c r="V1073" s="204"/>
      <c r="W1073" s="204"/>
      <c r="X1073" s="204"/>
      <c r="Y1073" s="204"/>
      <c r="Z1073" s="204"/>
      <c r="AA1073" s="204"/>
      <c r="AB1073" s="204"/>
      <c r="AC1073" s="204"/>
      <c r="AD1073" s="204"/>
      <c r="AE1073" s="204"/>
      <c r="AF1073" s="204"/>
      <c r="AG1073" s="204"/>
      <c r="AH1073" s="204"/>
      <c r="AI1073" s="204"/>
      <c r="AJ1073" s="204"/>
      <c r="AK1073" s="204"/>
      <c r="AL1073" s="204"/>
      <c r="AM1073" s="204"/>
      <c r="AN1073" s="204"/>
      <c r="AO1073" s="204"/>
      <c r="AP1073" s="204"/>
      <c r="AQ1073" s="204"/>
      <c r="AR1073" s="204"/>
      <c r="AS1073" s="204"/>
      <c r="AT1073" s="204"/>
      <c r="AU1073" s="204"/>
      <c r="AV1073" s="204"/>
      <c r="AW1073" s="204"/>
      <c r="AX1073" s="204"/>
      <c r="AY1073" s="204"/>
      <c r="AZ1073" s="204"/>
      <c r="BA1073" s="204"/>
      <c r="BB1073" s="204"/>
      <c r="BC1073" s="204"/>
      <c r="BD1073" s="204"/>
      <c r="BE1073" s="204"/>
      <c r="BF1073" s="204"/>
      <c r="BG1073" s="204"/>
      <c r="BH1073" s="204"/>
      <c r="BI1073" s="204"/>
      <c r="BJ1073" s="204"/>
      <c r="BK1073" s="204"/>
      <c r="BL1073" s="204"/>
      <c r="BM1073" s="208"/>
    </row>
    <row r="1074" spans="1:65">
      <c r="A1074" s="30"/>
      <c r="B1074" s="20" t="s">
        <v>172</v>
      </c>
      <c r="C1074" s="12"/>
      <c r="D1074" s="209">
        <v>142.76666666666665</v>
      </c>
      <c r="E1074" s="203"/>
      <c r="F1074" s="204"/>
      <c r="G1074" s="204"/>
      <c r="H1074" s="204"/>
      <c r="I1074" s="204"/>
      <c r="J1074" s="204"/>
      <c r="K1074" s="204"/>
      <c r="L1074" s="204"/>
      <c r="M1074" s="204"/>
      <c r="N1074" s="204"/>
      <c r="O1074" s="204"/>
      <c r="P1074" s="204"/>
      <c r="Q1074" s="204"/>
      <c r="R1074" s="204"/>
      <c r="S1074" s="204"/>
      <c r="T1074" s="204"/>
      <c r="U1074" s="204"/>
      <c r="V1074" s="204"/>
      <c r="W1074" s="204"/>
      <c r="X1074" s="204"/>
      <c r="Y1074" s="204"/>
      <c r="Z1074" s="204"/>
      <c r="AA1074" s="204"/>
      <c r="AB1074" s="204"/>
      <c r="AC1074" s="204"/>
      <c r="AD1074" s="204"/>
      <c r="AE1074" s="204"/>
      <c r="AF1074" s="204"/>
      <c r="AG1074" s="204"/>
      <c r="AH1074" s="204"/>
      <c r="AI1074" s="204"/>
      <c r="AJ1074" s="204"/>
      <c r="AK1074" s="204"/>
      <c r="AL1074" s="204"/>
      <c r="AM1074" s="204"/>
      <c r="AN1074" s="204"/>
      <c r="AO1074" s="204"/>
      <c r="AP1074" s="204"/>
      <c r="AQ1074" s="204"/>
      <c r="AR1074" s="204"/>
      <c r="AS1074" s="204"/>
      <c r="AT1074" s="204"/>
      <c r="AU1074" s="204"/>
      <c r="AV1074" s="204"/>
      <c r="AW1074" s="204"/>
      <c r="AX1074" s="204"/>
      <c r="AY1074" s="204"/>
      <c r="AZ1074" s="204"/>
      <c r="BA1074" s="204"/>
      <c r="BB1074" s="204"/>
      <c r="BC1074" s="204"/>
      <c r="BD1074" s="204"/>
      <c r="BE1074" s="204"/>
      <c r="BF1074" s="204"/>
      <c r="BG1074" s="204"/>
      <c r="BH1074" s="204"/>
      <c r="BI1074" s="204"/>
      <c r="BJ1074" s="204"/>
      <c r="BK1074" s="204"/>
      <c r="BL1074" s="204"/>
      <c r="BM1074" s="208"/>
    </row>
    <row r="1075" spans="1:65">
      <c r="A1075" s="30"/>
      <c r="B1075" s="3" t="s">
        <v>173</v>
      </c>
      <c r="C1075" s="29"/>
      <c r="D1075" s="206">
        <v>142.44999999999999</v>
      </c>
      <c r="E1075" s="203"/>
      <c r="F1075" s="204"/>
      <c r="G1075" s="204"/>
      <c r="H1075" s="204"/>
      <c r="I1075" s="204"/>
      <c r="J1075" s="204"/>
      <c r="K1075" s="204"/>
      <c r="L1075" s="204"/>
      <c r="M1075" s="204"/>
      <c r="N1075" s="204"/>
      <c r="O1075" s="204"/>
      <c r="P1075" s="204"/>
      <c r="Q1075" s="204"/>
      <c r="R1075" s="204"/>
      <c r="S1075" s="204"/>
      <c r="T1075" s="204"/>
      <c r="U1075" s="204"/>
      <c r="V1075" s="204"/>
      <c r="W1075" s="204"/>
      <c r="X1075" s="204"/>
      <c r="Y1075" s="204"/>
      <c r="Z1075" s="204"/>
      <c r="AA1075" s="204"/>
      <c r="AB1075" s="204"/>
      <c r="AC1075" s="204"/>
      <c r="AD1075" s="204"/>
      <c r="AE1075" s="204"/>
      <c r="AF1075" s="204"/>
      <c r="AG1075" s="204"/>
      <c r="AH1075" s="204"/>
      <c r="AI1075" s="204"/>
      <c r="AJ1075" s="204"/>
      <c r="AK1075" s="204"/>
      <c r="AL1075" s="204"/>
      <c r="AM1075" s="204"/>
      <c r="AN1075" s="204"/>
      <c r="AO1075" s="204"/>
      <c r="AP1075" s="204"/>
      <c r="AQ1075" s="204"/>
      <c r="AR1075" s="204"/>
      <c r="AS1075" s="204"/>
      <c r="AT1075" s="204"/>
      <c r="AU1075" s="204"/>
      <c r="AV1075" s="204"/>
      <c r="AW1075" s="204"/>
      <c r="AX1075" s="204"/>
      <c r="AY1075" s="204"/>
      <c r="AZ1075" s="204"/>
      <c r="BA1075" s="204"/>
      <c r="BB1075" s="204"/>
      <c r="BC1075" s="204"/>
      <c r="BD1075" s="204"/>
      <c r="BE1075" s="204"/>
      <c r="BF1075" s="204"/>
      <c r="BG1075" s="204"/>
      <c r="BH1075" s="204"/>
      <c r="BI1075" s="204"/>
      <c r="BJ1075" s="204"/>
      <c r="BK1075" s="204"/>
      <c r="BL1075" s="204"/>
      <c r="BM1075" s="208"/>
    </row>
    <row r="1076" spans="1:65">
      <c r="A1076" s="30"/>
      <c r="B1076" s="3" t="s">
        <v>174</v>
      </c>
      <c r="C1076" s="29"/>
      <c r="D1076" s="206">
        <v>2.5920390943553775</v>
      </c>
      <c r="E1076" s="203"/>
      <c r="F1076" s="204"/>
      <c r="G1076" s="204"/>
      <c r="H1076" s="204"/>
      <c r="I1076" s="204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204"/>
      <c r="V1076" s="204"/>
      <c r="W1076" s="204"/>
      <c r="X1076" s="204"/>
      <c r="Y1076" s="204"/>
      <c r="Z1076" s="204"/>
      <c r="AA1076" s="204"/>
      <c r="AB1076" s="204"/>
      <c r="AC1076" s="204"/>
      <c r="AD1076" s="204"/>
      <c r="AE1076" s="204"/>
      <c r="AF1076" s="204"/>
      <c r="AG1076" s="204"/>
      <c r="AH1076" s="204"/>
      <c r="AI1076" s="204"/>
      <c r="AJ1076" s="204"/>
      <c r="AK1076" s="204"/>
      <c r="AL1076" s="204"/>
      <c r="AM1076" s="204"/>
      <c r="AN1076" s="204"/>
      <c r="AO1076" s="204"/>
      <c r="AP1076" s="204"/>
      <c r="AQ1076" s="204"/>
      <c r="AR1076" s="204"/>
      <c r="AS1076" s="204"/>
      <c r="AT1076" s="204"/>
      <c r="AU1076" s="204"/>
      <c r="AV1076" s="204"/>
      <c r="AW1076" s="204"/>
      <c r="AX1076" s="204"/>
      <c r="AY1076" s="204"/>
      <c r="AZ1076" s="204"/>
      <c r="BA1076" s="204"/>
      <c r="BB1076" s="204"/>
      <c r="BC1076" s="204"/>
      <c r="BD1076" s="204"/>
      <c r="BE1076" s="204"/>
      <c r="BF1076" s="204"/>
      <c r="BG1076" s="204"/>
      <c r="BH1076" s="204"/>
      <c r="BI1076" s="204"/>
      <c r="BJ1076" s="204"/>
      <c r="BK1076" s="204"/>
      <c r="BL1076" s="204"/>
      <c r="BM1076" s="208"/>
    </row>
    <row r="1077" spans="1:65">
      <c r="A1077" s="30"/>
      <c r="B1077" s="3" t="s">
        <v>83</v>
      </c>
      <c r="C1077" s="29"/>
      <c r="D1077" s="13">
        <v>1.8155772316287962E-2</v>
      </c>
      <c r="E1077" s="148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30"/>
      <c r="B1078" s="3" t="s">
        <v>175</v>
      </c>
      <c r="C1078" s="29"/>
      <c r="D1078" s="13">
        <v>-2.4424906541753444E-15</v>
      </c>
      <c r="E1078" s="148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30"/>
      <c r="B1079" s="46" t="s">
        <v>176</v>
      </c>
      <c r="C1079" s="47"/>
      <c r="D1079" s="45" t="s">
        <v>169</v>
      </c>
      <c r="E1079" s="148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31"/>
      <c r="C1080" s="20"/>
      <c r="D1080" s="20"/>
      <c r="BM1080" s="54"/>
    </row>
    <row r="1081" spans="1:65">
      <c r="BM1081" s="54"/>
    </row>
    <row r="1082" spans="1:65">
      <c r="BM1082" s="54"/>
    </row>
    <row r="1083" spans="1:65">
      <c r="BM1083" s="54"/>
    </row>
    <row r="1084" spans="1:65">
      <c r="BM1084" s="54"/>
    </row>
    <row r="1085" spans="1:65">
      <c r="BM1085" s="54"/>
    </row>
    <row r="1086" spans="1:65">
      <c r="BM1086" s="54"/>
    </row>
    <row r="1087" spans="1:65">
      <c r="BM1087" s="54"/>
    </row>
    <row r="1088" spans="1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5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</sheetData>
  <dataConsolidate/>
  <conditionalFormatting sqref="B6:T11 B24:D29 B42:D47 B60:D65 B78:D83 B96:D101 B114:D119 B132:D137 B150:D155 B168:D173 B186:D191 B204:D209 B222:E227 B240:D245 B258:D263 B276:D281 B294:D299 B312:D317 B330:D335 B348:D353 B366:D371 B384:D389 B402:D407 B420:D425 B438:D443 B456:D461 B474:D479 B492:D497 B510:D515 B528:D533 B546:D551 B564:D569 B582:D587 B600:D605 B618:D623 B636:D641 B654:D659 B672:D677 B690:D695 B708:E713 B726:D731 B744:D749 B762:D767 B780:D785 B798:D803 B816:D821 B834:D839 B852:D857 B870:D875 B888:D893 B906:D911 B924:D929 B942:D947 B960:D965 B978:D983 B996:D1001 B1014:D1019 B1032:D1037 B1050:D1055 B1068:D1073">
    <cfRule type="expression" dxfId="17" priority="180">
      <formula>AND($B6&lt;&gt;$B5,NOT(ISBLANK(INDIRECT(Anlyt_LabRefThisCol))))</formula>
    </cfRule>
  </conditionalFormatting>
  <conditionalFormatting sqref="C2:T17 C20:D35 C38:D53 C56:D71 C74:D89 C92:D107 C110:D125 C128:D143 C146:D161 C164:D179 C182:D197 C200:D215 C218:E233 C236:D251 C254:D269 C272:D287 C290:D305 C308:D323 C326:D341 C344:D359 C362:D377 C380:D395 C398:D413 C416:D431 C434:D449 C452:D467 C470:D485 C488:D503 C506:D521 C524:D539 C542:D557 C560:D575 C578:D593 C596:D611 C614:D629 C632:D647 C650:D665 C668:D683 C686:D701 C704:E719 C722:D737 C740:D755 C758:D773 C776:D791 C794:D809 C812:D827 C830:D845 C848:D863 C866:D881 C884:D899 C902:D917 C920:D935 C938:D953 C956:D971 C974:D989 C992:D1007 C1010:D1025 C1028:D1043 C1046:D1061 C1064:D1079">
    <cfRule type="expression" dxfId="16" priority="178" stopIfTrue="1">
      <formula>AND(ISBLANK(INDIRECT(Anlyt_LabRefLastCol)),ISBLANK(INDIRECT(Anlyt_LabRefThisCol)))</formula>
    </cfRule>
    <cfRule type="expression" dxfId="15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(Grav)</vt:lpstr>
      <vt:lpstr>4-Acid</vt:lpstr>
      <vt:lpstr>Aqua Regia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2026-04-30T08:50:20Z</dcterms:modified>
</cp:coreProperties>
</file>